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u.Com\Data\DepartmentData\UG-C&amp;LM\Deptdata\MPR\MKTPLAN\2023 eafc\Statewide - Delta Files\"/>
    </mc:Choice>
  </mc:AlternateContent>
  <xr:revisionPtr revIDLastSave="0" documentId="13_ncr:1_{9485A9D6-5D8C-449F-88C3-56B88B826644}" xr6:coauthVersionLast="47" xr6:coauthVersionMax="47" xr10:uidLastSave="{00000000-0000-0000-0000-000000000000}"/>
  <bookViews>
    <workbookView xWindow="-110" yWindow="-110" windowWidth="19420" windowHeight="11620" activeTab="1" xr2:uid="{43919C0F-F00C-4D0F-A542-A1695B8D3089}"/>
  </bookViews>
  <sheets>
    <sheet name=" 2022-25 Spending 03-01-2022" sheetId="2" r:id="rId1"/>
    <sheet name=" 2022-25 Spending 11-01-2022" sheetId="3" r:id="rId2"/>
    <sheet name="Delta ($)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" localSheetId="0">#REF!</definedName>
    <definedName name="a" localSheetId="1">#REF!</definedName>
    <definedName name="a" localSheetId="2">#REF!</definedName>
    <definedName name="a">#REF!</definedName>
    <definedName name="actpm" localSheetId="0">#REF!</definedName>
    <definedName name="actpm" localSheetId="1">#REF!</definedName>
    <definedName name="actpm" localSheetId="2">#REF!</definedName>
    <definedName name="actpm">#REF!</definedName>
    <definedName name="add_funds_2004" localSheetId="0">'[1]ES CT Electric Table A  '!#REF!</definedName>
    <definedName name="add_funds_2004" localSheetId="1">'[1]ES CT Electric Table A  '!#REF!</definedName>
    <definedName name="add_funds_2004" localSheetId="2">'[1]ES CT Electric Table A  '!#REF!</definedName>
    <definedName name="add_funds_2004">'[2]ES CT Electric Table A  '!#REF!</definedName>
    <definedName name="Adjust_Col1" localSheetId="0">'[1]ES CT Electric Table A  '!#REF!</definedName>
    <definedName name="Adjust_Col1" localSheetId="1">'[1]ES CT Electric Table A  '!#REF!</definedName>
    <definedName name="Adjust_Col1" localSheetId="2">'[1]ES CT Electric Table A  '!#REF!</definedName>
    <definedName name="Adjust_Col1">'[2]ES CT Electric Table A  '!#REF!</definedName>
    <definedName name="alloc_add_funds2004" localSheetId="0">'[1]ES CT Electric Table A  '!#REF!</definedName>
    <definedName name="alloc_add_funds2004" localSheetId="1">'[1]ES CT Electric Table A  '!#REF!</definedName>
    <definedName name="alloc_add_funds2004" localSheetId="2">'[1]ES CT Electric Table A  '!#REF!</definedName>
    <definedName name="alloc_add_funds2004">'[2]ES CT Electric Table A  '!#REF!</definedName>
    <definedName name="ARACT" localSheetId="0">'[3]Attachment EL-17-1 Page 2 of 2'!#REF!</definedName>
    <definedName name="ARACT" localSheetId="1">'[3]Attachment EL-17-1 Page 2 of 2'!#REF!</definedName>
    <definedName name="ARACT" localSheetId="2">'[3]Attachment EL-17-1 Page 2 of 2'!#REF!</definedName>
    <definedName name="ARACT">'[3]Attachment EL-17-1 Page 2 of 2'!#REF!</definedName>
    <definedName name="arbud" localSheetId="0">'[3]Attachment EL-17-1 Page 2 of 2'!#REF!</definedName>
    <definedName name="arbud" localSheetId="1">'[3]Attachment EL-17-1 Page 2 of 2'!#REF!</definedName>
    <definedName name="arbud" localSheetId="2">'[3]Attachment EL-17-1 Page 2 of 2'!#REF!</definedName>
    <definedName name="arbud">'[3]Attachment EL-17-1 Page 2 of 2'!#REF!</definedName>
    <definedName name="arfor" localSheetId="0">'[3]Attachment EL-17-1 Page 2 of 2'!#REF!</definedName>
    <definedName name="arfor" localSheetId="1">'[3]Attachment EL-17-1 Page 2 of 2'!#REF!</definedName>
    <definedName name="arfor" localSheetId="2">'[3]Attachment EL-17-1 Page 2 of 2'!#REF!</definedName>
    <definedName name="arfor">'[3]Attachment EL-17-1 Page 2 of 2'!#REF!</definedName>
    <definedName name="ATSOACT" localSheetId="0">'[3]Attachment EL-17-1 Page 2 of 2'!#REF!</definedName>
    <definedName name="ATSOACT" localSheetId="1">'[3]Attachment EL-17-1 Page 2 of 2'!#REF!</definedName>
    <definedName name="ATSOACT" localSheetId="2">'[3]Attachment EL-17-1 Page 2 of 2'!#REF!</definedName>
    <definedName name="ATSOACT">'[3]Attachment EL-17-1 Page 2 of 2'!#REF!</definedName>
    <definedName name="b" localSheetId="0">#REF!</definedName>
    <definedName name="b" localSheetId="1">#REF!</definedName>
    <definedName name="b" localSheetId="2">#REF!</definedName>
    <definedName name="b">#REF!</definedName>
    <definedName name="bill_insert" localSheetId="0">#REF!</definedName>
    <definedName name="bill_insert" localSheetId="1">#REF!</definedName>
    <definedName name="bill_insert" localSheetId="2">#REF!</definedName>
    <definedName name="bill_insert">#REF!</definedName>
    <definedName name="budcc" localSheetId="0">#REF!</definedName>
    <definedName name="budcc" localSheetId="1">#REF!</definedName>
    <definedName name="budcc" localSheetId="2">#REF!</definedName>
    <definedName name="budcc">#REF!</definedName>
    <definedName name="Budget_3_8_05" localSheetId="0">'[1]ES CT Electric Table A  '!#REF!</definedName>
    <definedName name="Budget_3_8_05" localSheetId="1">'[1]ES CT Electric Table A  '!#REF!</definedName>
    <definedName name="Budget_3_8_05" localSheetId="2">'[1]ES CT Electric Table A  '!#REF!</definedName>
    <definedName name="Budget_3_8_05">'[2]ES CT Electric Table A  '!#REF!</definedName>
    <definedName name="budpm" localSheetId="0">#REF!</definedName>
    <definedName name="budpm" localSheetId="1">#REF!</definedName>
    <definedName name="budpm" localSheetId="2">#REF!</definedName>
    <definedName name="budpm">#REF!</definedName>
    <definedName name="C_I_Dollars_per_kW" localSheetId="0">'[4]EB $'!#REF!</definedName>
    <definedName name="C_I_Dollars_per_kW" localSheetId="1">'[4]EB $'!#REF!</definedName>
    <definedName name="C_I_Dollars_per_kW" localSheetId="2">'[4]EB $'!#REF!</definedName>
    <definedName name="C_I_Dollars_per_kW">'[4]EB $'!#REF!</definedName>
    <definedName name="C_I_Dollars_per_kWh" localSheetId="0">'[4]EB $'!#REF!</definedName>
    <definedName name="C_I_Dollars_per_kWh" localSheetId="1">'[4]EB $'!#REF!</definedName>
    <definedName name="C_I_Dollars_per_kWh" localSheetId="2">'[4]EB $'!#REF!</definedName>
    <definedName name="C_I_Dollars_per_kWh">'[4]EB $'!#REF!</definedName>
    <definedName name="ccact" localSheetId="0">#REF!</definedName>
    <definedName name="ccact" localSheetId="1">#REF!</definedName>
    <definedName name="ccact" localSheetId="2">#REF!</definedName>
    <definedName name="ccact">#REF!</definedName>
    <definedName name="ccbud" localSheetId="0">#REF!</definedName>
    <definedName name="ccbud" localSheetId="1">#REF!</definedName>
    <definedName name="ccbud" localSheetId="2">#REF!</definedName>
    <definedName name="ccbud">#REF!</definedName>
    <definedName name="ccfor" localSheetId="0">#REF!</definedName>
    <definedName name="ccfor" localSheetId="1">#REF!</definedName>
    <definedName name="ccfor" localSheetId="2">#REF!</definedName>
    <definedName name="ccfor">#REF!</definedName>
    <definedName name="ccytd" localSheetId="0">#REF!</definedName>
    <definedName name="ccytd" localSheetId="1">#REF!</definedName>
    <definedName name="ccytd" localSheetId="2">#REF!</definedName>
    <definedName name="ccytd">#REF!</definedName>
    <definedName name="ccytdgoal" localSheetId="0">#REF!</definedName>
    <definedName name="ccytdgoal" localSheetId="1">#REF!</definedName>
    <definedName name="ccytdgoal" localSheetId="2">#REF!</definedName>
    <definedName name="ccytdgoal">#REF!</definedName>
    <definedName name="cgl" localSheetId="0" hidden="1">{#N/A,#N/A,FALSE,"GLDwnLoad"}</definedName>
    <definedName name="cgl" localSheetId="1" hidden="1">{#N/A,#N/A,FALSE,"GLDwnLoad"}</definedName>
    <definedName name="cgl" localSheetId="2" hidden="1">{#N/A,#N/A,FALSE,"GLDwnLoad"}</definedName>
    <definedName name="cgl" hidden="1">{#N/A,#N/A,FALSE,"GLDwnLoad"}</definedName>
    <definedName name="clmacytd" localSheetId="0">#REF!</definedName>
    <definedName name="clmacytd" localSheetId="1">#REF!</definedName>
    <definedName name="clmacytd" localSheetId="2">#REF!</definedName>
    <definedName name="clmacytd">#REF!</definedName>
    <definedName name="clmacytdgoal" localSheetId="0">#REF!</definedName>
    <definedName name="clmacytdgoal" localSheetId="1">#REF!</definedName>
    <definedName name="clmacytdgoal" localSheetId="2">#REF!</definedName>
    <definedName name="clmacytdgoal">#REF!</definedName>
    <definedName name="clmeoact" localSheetId="0">#REF!</definedName>
    <definedName name="clmeoact" localSheetId="1">#REF!</definedName>
    <definedName name="clmeoact" localSheetId="2">#REF!</definedName>
    <definedName name="clmeoact">#REF!</definedName>
    <definedName name="clmeoytdgoal" localSheetId="0">#REF!</definedName>
    <definedName name="clmeoytdgoal" localSheetId="1">#REF!</definedName>
    <definedName name="clmeoytdgoal" localSheetId="2">#REF!</definedName>
    <definedName name="clmeoytdgoal">#REF!</definedName>
    <definedName name="cont" localSheetId="0">#REF!</definedName>
    <definedName name="cont" localSheetId="1">#REF!</definedName>
    <definedName name="cont" localSheetId="2">#REF!</definedName>
    <definedName name="cont">#REF!</definedName>
    <definedName name="CycleProjects" localSheetId="0">#REF!,#REF!,#REF!,#REF!,#REF!,#REF!,#REF!,#REF!,#REF!,#REF!,#REF!</definedName>
    <definedName name="CycleProjects" localSheetId="1">#REF!,#REF!,#REF!,#REF!,#REF!,#REF!,#REF!,#REF!,#REF!,#REF!,#REF!</definedName>
    <definedName name="CycleProjects" localSheetId="2">#REF!,#REF!,#REF!,#REF!,#REF!,#REF!,#REF!,#REF!,#REF!,#REF!,#REF!</definedName>
    <definedName name="CycleProjects">#REF!,#REF!,#REF!,#REF!,#REF!,#REF!,#REF!,#REF!,#REF!,#REF!,#REF!</definedName>
    <definedName name="d" localSheetId="0">#REF!</definedName>
    <definedName name="d" localSheetId="1">#REF!</definedName>
    <definedName name="d" localSheetId="2">#REF!</definedName>
    <definedName name="d">#REF!</definedName>
    <definedName name="direct_mail" localSheetId="0">#REF!</definedName>
    <definedName name="direct_mail" localSheetId="1">#REF!</definedName>
    <definedName name="direct_mail" localSheetId="2">#REF!</definedName>
    <definedName name="direct_mail">#REF!</definedName>
    <definedName name="DPUC_changes" localSheetId="0">'[1]ES CT Electric Table A  '!#REF!</definedName>
    <definedName name="DPUC_changes" localSheetId="1">'[1]ES CT Electric Table A  '!#REF!</definedName>
    <definedName name="DPUC_changes" localSheetId="2">'[1]ES CT Electric Table A  '!#REF!</definedName>
    <definedName name="DPUC_changes">'[2]ES CT Electric Table A  '!#REF!</definedName>
    <definedName name="DPUC_Market_adj" localSheetId="0">'[1]ES CT Electric Table A  '!#REF!</definedName>
    <definedName name="DPUC_Market_adj" localSheetId="1">'[1]ES CT Electric Table A  '!#REF!</definedName>
    <definedName name="DPUC_Market_adj" localSheetId="2">'[1]ES CT Electric Table A  '!#REF!</definedName>
    <definedName name="DPUC_Market_adj">'[2]ES CT Electric Table A  '!#REF!</definedName>
    <definedName name="e" localSheetId="0">#REF!</definedName>
    <definedName name="e" localSheetId="1">#REF!</definedName>
    <definedName name="e" localSheetId="2">#REF!</definedName>
    <definedName name="e">#REF!</definedName>
    <definedName name="ebactual" localSheetId="0">#REF!</definedName>
    <definedName name="ebactual" localSheetId="1">#REF!</definedName>
    <definedName name="ebactual" localSheetId="2">#REF!</definedName>
    <definedName name="ebactual">#REF!</definedName>
    <definedName name="ebbudget" localSheetId="0">#REF!</definedName>
    <definedName name="ebbudget" localSheetId="1">#REF!</definedName>
    <definedName name="ebbudget" localSheetId="2">#REF!</definedName>
    <definedName name="ebbudget">#REF!</definedName>
    <definedName name="ebsepbud" localSheetId="0">#REF!</definedName>
    <definedName name="ebsepbud" localSheetId="1">#REF!</definedName>
    <definedName name="ebsepbud" localSheetId="2">#REF!</definedName>
    <definedName name="ebsepbud">#REF!</definedName>
    <definedName name="ebsepfor" localSheetId="0">#REF!</definedName>
    <definedName name="ebsepfor" localSheetId="1">#REF!</definedName>
    <definedName name="ebsepfor" localSheetId="2">#REF!</definedName>
    <definedName name="ebsepfor">#REF!</definedName>
    <definedName name="ebytd" localSheetId="0">#REF!</definedName>
    <definedName name="ebytd" localSheetId="1">#REF!</definedName>
    <definedName name="ebytd" localSheetId="2">#REF!</definedName>
    <definedName name="ebytd">#REF!</definedName>
    <definedName name="ebytdgoal" localSheetId="0">#REF!</definedName>
    <definedName name="ebytdgoal" localSheetId="1">#REF!</definedName>
    <definedName name="ebytdgoal" localSheetId="2">#REF!</definedName>
    <definedName name="ebytdgoal">#REF!</definedName>
    <definedName name="eegoal" localSheetId="0">#REF!</definedName>
    <definedName name="eegoal" localSheetId="1">#REF!</definedName>
    <definedName name="eegoal" localSheetId="2">#REF!</definedName>
    <definedName name="eegoal">#REF!</definedName>
    <definedName name="eeperc" localSheetId="0">#REF!</definedName>
    <definedName name="eeperc" localSheetId="1">#REF!</definedName>
    <definedName name="eeperc" localSheetId="2">#REF!</definedName>
    <definedName name="eeperc">#REF!</definedName>
    <definedName name="eoomact" localSheetId="0">'[3]Attachment EL-17-1 Page 2 of 2'!#REF!</definedName>
    <definedName name="eoomact" localSheetId="1">'[3]Attachment EL-17-1 Page 2 of 2'!#REF!</definedName>
    <definedName name="eoomact" localSheetId="2">'[3]Attachment EL-17-1 Page 2 of 2'!#REF!</definedName>
    <definedName name="eoomact">'[3]Attachment EL-17-1 Page 2 of 2'!#REF!</definedName>
    <definedName name="eoytd" localSheetId="0">#REF!</definedName>
    <definedName name="eoytd" localSheetId="1">#REF!</definedName>
    <definedName name="eoytd" localSheetId="2">#REF!</definedName>
    <definedName name="eoytd">#REF!</definedName>
    <definedName name="eoytdgoal" localSheetId="0">#REF!</definedName>
    <definedName name="eoytdgoal" localSheetId="1">#REF!</definedName>
    <definedName name="eoytdgoal" localSheetId="2">#REF!</definedName>
    <definedName name="eoytdgoal">#REF!</definedName>
    <definedName name="esytd" localSheetId="0">#REF!</definedName>
    <definedName name="esytd" localSheetId="1">#REF!</definedName>
    <definedName name="esytd" localSheetId="2">#REF!</definedName>
    <definedName name="esytd">#REF!</definedName>
    <definedName name="gg" localSheetId="0" hidden="1">{#N/A,#N/A,FALSE,"GLDwnLoad"}</definedName>
    <definedName name="gg" localSheetId="1" hidden="1">{#N/A,#N/A,FALSE,"GLDwnLoad"}</definedName>
    <definedName name="gg" localSheetId="2" hidden="1">{#N/A,#N/A,FALSE,"GLDwnLoad"}</definedName>
    <definedName name="gg" hidden="1">{#N/A,#N/A,FALSE,"GLDwnLoad"}</definedName>
    <definedName name="gl" localSheetId="0" hidden="1">{#N/A,#N/A,FALSE,"GLDwnLoad"}</definedName>
    <definedName name="gl" localSheetId="1" hidden="1">{#N/A,#N/A,FALSE,"GLDwnLoad"}</definedName>
    <definedName name="gl" localSheetId="2" hidden="1">{#N/A,#N/A,FALSE,"GLDwnLoad"}</definedName>
    <definedName name="gl" hidden="1">{#N/A,#N/A,FALSE,"GLDwnLoad"}</definedName>
    <definedName name="helpsytd" localSheetId="0">#REF!</definedName>
    <definedName name="helpsytd" localSheetId="1">#REF!</definedName>
    <definedName name="helpsytd" localSheetId="2">#REF!</definedName>
    <definedName name="helpsytd">#REF!</definedName>
    <definedName name="helpsytdgoal" localSheetId="0">#REF!</definedName>
    <definedName name="helpsytdgoal" localSheetId="1">#REF!</definedName>
    <definedName name="helpsytdgoal" localSheetId="2">#REF!</definedName>
    <definedName name="helpsytdgoal">#REF!</definedName>
    <definedName name="homesytd" localSheetId="0">#REF!</definedName>
    <definedName name="homesytd" localSheetId="1">#REF!</definedName>
    <definedName name="homesytd" localSheetId="2">#REF!</definedName>
    <definedName name="homesytd">#REF!</definedName>
    <definedName name="homesytdgoal" localSheetId="0">#REF!</definedName>
    <definedName name="homesytdgoal" localSheetId="1">#REF!</definedName>
    <definedName name="homesytdgoal" localSheetId="2">#REF!</definedName>
    <definedName name="homesytdgoal">#REF!</definedName>
    <definedName name="ID" localSheetId="0" hidden="1">"4648e43e-efd6-4b65-9359-f9c63a771942"</definedName>
    <definedName name="ID" localSheetId="1" hidden="1">"4648e43e-efd6-4b65-9359-f9c63a771942"</definedName>
    <definedName name="ID" localSheetId="2" hidden="1">"4648e43e-efd6-4b65-9359-f9c63a771942"</definedName>
    <definedName name="iiiiiiiiiiii" localSheetId="0">'[1]ES CT Electric Table A  '!#REF!</definedName>
    <definedName name="iiiiiiiiiiii" localSheetId="1">'[1]ES CT Electric Table A  '!#REF!</definedName>
    <definedName name="iiiiiiiiiiii" localSheetId="2">'[1]ES CT Electric Table A  '!#REF!</definedName>
    <definedName name="iiiiiiiiiiii">'[2]ES CT Electric Table A  '!#REF!</definedName>
    <definedName name="iiiiiiiiiiuuuu" localSheetId="0">'[1]ES CT Electric Table A  '!#REF!</definedName>
    <definedName name="iiiiiiiiiiuuuu" localSheetId="1">'[1]ES CT Electric Table A  '!#REF!</definedName>
    <definedName name="iiiiiiiiiiuuuu" localSheetId="2">'[1]ES CT Electric Table A  '!#REF!</definedName>
    <definedName name="iiiiiiiiiiuuuu">'[2]ES CT Electric Table A  '!#REF!</definedName>
    <definedName name="in" localSheetId="0" hidden="1">{#N/A,#N/A,FALSE,"OTHERINPUTS";#N/A,#N/A,FALSE,"DITRATEINPUTS";#N/A,#N/A,FALSE,"SUPPLIEDADJINPUT";#N/A,#N/A,FALSE,"TIMINGDIFFINPUTS";#N/A,#N/A,FALSE,"BR&amp;SUPADJ."}</definedName>
    <definedName name="in" localSheetId="1" hidden="1">{#N/A,#N/A,FALSE,"OTHERINPUTS";#N/A,#N/A,FALSE,"DITRATEINPUTS";#N/A,#N/A,FALSE,"SUPPLIEDADJINPUT";#N/A,#N/A,FALSE,"TIMINGDIFFINPUTS";#N/A,#N/A,FALSE,"BR&amp;SUPADJ."}</definedName>
    <definedName name="in" localSheetId="2" hidden="1">{#N/A,#N/A,FALSE,"OTHERINPUTS";#N/A,#N/A,FALSE,"DITRATEINPUTS";#N/A,#N/A,FALSE,"SUPPLIEDADJINPUT";#N/A,#N/A,FALSE,"TIMINGDIFFINPUTS";#N/A,#N/A,FALSE,"BR&amp;SUPADJ."}</definedName>
    <definedName name="in" hidden="1">{#N/A,#N/A,FALSE,"OTHERINPUTS";#N/A,#N/A,FALSE,"DITRATEINPUTS";#N/A,#N/A,FALSE,"SUPPLIEDADJINPUT";#N/A,#N/A,FALSE,"TIMINGDIFFINPUTS";#N/A,#N/A,FALSE,"BR&amp;SUPADJ."}</definedName>
    <definedName name="incentive1" localSheetId="0">#REF!</definedName>
    <definedName name="incentive1" localSheetId="1">#REF!</definedName>
    <definedName name="incentive1" localSheetId="2">#REF!</definedName>
    <definedName name="incentive1">#REF!</definedName>
    <definedName name="incentive1a" localSheetId="0">#REF!</definedName>
    <definedName name="incentive1a" localSheetId="1">#REF!</definedName>
    <definedName name="incentive1a" localSheetId="2">#REF!</definedName>
    <definedName name="incentive1a">#REF!</definedName>
    <definedName name="Interest" localSheetId="0">'[1]ES CT Electric Table A  '!#REF!</definedName>
    <definedName name="Interest" localSheetId="1">'[1]ES CT Electric Table A  '!#REF!</definedName>
    <definedName name="Interest" localSheetId="2">'[1]ES CT Electric Table A  '!#REF!</definedName>
    <definedName name="Interest">'[2]ES CT Electric Table A  '!#REF!</definedName>
    <definedName name="Interest_alloc" localSheetId="0">'[1]ES CT Electric Table A  '!#REF!</definedName>
    <definedName name="Interest_alloc" localSheetId="1">'[1]ES CT Electric Table A  '!#REF!</definedName>
    <definedName name="Interest_alloc" localSheetId="2">'[1]ES CT Electric Table A  '!#REF!</definedName>
    <definedName name="Interest_alloc">'[2]ES CT Electric Table A  '!#REF!</definedName>
    <definedName name="iuii" localSheetId="0">'[1]ES CT Electric Table A  '!#REF!</definedName>
    <definedName name="iuii" localSheetId="1">'[1]ES CT Electric Table A  '!#REF!</definedName>
    <definedName name="iuii" localSheetId="2">'[1]ES CT Electric Table A  '!#REF!</definedName>
    <definedName name="iuii">'[2]ES CT Electric Table A  '!#REF!</definedName>
    <definedName name="jkkjlj" localSheetId="0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jkkjlj" localSheetId="1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jkkjlj" localSheetId="2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jkkjlj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K" localSheetId="0">'[3]Attachment EL-17-1 Page 2 of 2'!#REF!</definedName>
    <definedName name="K" localSheetId="1">'[3]Attachment EL-17-1 Page 2 of 2'!#REF!</definedName>
    <definedName name="K" localSheetId="2">'[3]Attachment EL-17-1 Page 2 of 2'!#REF!</definedName>
    <definedName name="K">'[3]Attachment EL-17-1 Page 2 of 2'!#REF!</definedName>
    <definedName name="kjkj" localSheetId="0" hidden="1">{#N/A,#N/A,FALSE,"OTHERINPUTS";#N/A,#N/A,FALSE,"DITRATEINPUTS";#N/A,#N/A,FALSE,"SUPPLIEDADJINPUT";#N/A,#N/A,FALSE,"TIMINGDIFFINPUTS";#N/A,#N/A,FALSE,"BR&amp;SUPADJ."}</definedName>
    <definedName name="kjkj" localSheetId="1" hidden="1">{#N/A,#N/A,FALSE,"OTHERINPUTS";#N/A,#N/A,FALSE,"DITRATEINPUTS";#N/A,#N/A,FALSE,"SUPPLIEDADJINPUT";#N/A,#N/A,FALSE,"TIMINGDIFFINPUTS";#N/A,#N/A,FALSE,"BR&amp;SUPADJ."}</definedName>
    <definedName name="kjkj" localSheetId="2" hidden="1">{#N/A,#N/A,FALSE,"OTHERINPUTS";#N/A,#N/A,FALSE,"DITRATEINPUTS";#N/A,#N/A,FALSE,"SUPPLIEDADJINPUT";#N/A,#N/A,FALSE,"TIMINGDIFFINPUTS";#N/A,#N/A,FALSE,"BR&amp;SUPADJ."}</definedName>
    <definedName name="kjkj" hidden="1">{#N/A,#N/A,FALSE,"OTHERINPUTS";#N/A,#N/A,FALSE,"DITRATEINPUTS";#N/A,#N/A,FALSE,"SUPPLIEDADJINPUT";#N/A,#N/A,FALSE,"TIMINGDIFFINPUTS";#N/A,#N/A,FALSE,"BR&amp;SUPADJ."}</definedName>
    <definedName name="kkk" localSheetId="0">'[1]ES CT Electric Table A  '!#REF!</definedName>
    <definedName name="kkk" localSheetId="1">'[1]ES CT Electric Table A  '!#REF!</definedName>
    <definedName name="kkk" localSheetId="2">'[1]ES CT Electric Table A  '!#REF!</definedName>
    <definedName name="kkk">'[2]ES CT Electric Table A  '!#REF!</definedName>
    <definedName name="kkkk" localSheetId="0">'[1]ES CT Electric Table A  '!#REF!</definedName>
    <definedName name="kkkk" localSheetId="1">'[1]ES CT Electric Table A  '!#REF!</definedName>
    <definedName name="kkkk" localSheetId="2">'[1]ES CT Electric Table A  '!#REF!</definedName>
    <definedName name="kkkk">'[2]ES CT Electric Table A  '!#REF!</definedName>
    <definedName name="lab" localSheetId="0">#REF!</definedName>
    <definedName name="lab" localSheetId="1">#REF!</definedName>
    <definedName name="lab" localSheetId="2">#REF!</definedName>
    <definedName name="lab">#REF!</definedName>
    <definedName name="Lifetime" localSheetId="0">'[2]ES CT Electric Table A  '!#REF!</definedName>
    <definedName name="Lifetime" localSheetId="1">'[2]ES CT Electric Table A  '!#REF!</definedName>
    <definedName name="Lifetime" localSheetId="2">'[2]ES CT Electric Table A  '!#REF!</definedName>
    <definedName name="Lifetime">'[2]ES CT Electric Table A  '!#REF!</definedName>
    <definedName name="LifetimeSheet" localSheetId="0">'[2]ES CT Electric Table A  '!#REF!</definedName>
    <definedName name="LifetimeSheet" localSheetId="1">'[2]ES CT Electric Table A  '!#REF!</definedName>
    <definedName name="LifetimeSheet" localSheetId="2">'[2]ES CT Electric Table A  '!#REF!</definedName>
    <definedName name="LifetimeSheet">'[2]ES CT Electric Table A  '!#REF!</definedName>
    <definedName name="lightsytd" localSheetId="0">#REF!</definedName>
    <definedName name="lightsytd" localSheetId="1">#REF!</definedName>
    <definedName name="lightsytd" localSheetId="2">#REF!</definedName>
    <definedName name="lightsytd">#REF!</definedName>
    <definedName name="MB_PROJ_ID" localSheetId="0">#REF!</definedName>
    <definedName name="MB_PROJ_ID" localSheetId="1">#REF!</definedName>
    <definedName name="MB_PROJ_ID" localSheetId="2">#REF!</definedName>
    <definedName name="MB_PROJ_ID">#REF!</definedName>
    <definedName name="meytd" localSheetId="0">#REF!</definedName>
    <definedName name="meytd" localSheetId="1">#REF!</definedName>
    <definedName name="meytd" localSheetId="2">#REF!</definedName>
    <definedName name="meytd">#REF!</definedName>
    <definedName name="omytd" localSheetId="0">#REF!</definedName>
    <definedName name="omytd" localSheetId="1">#REF!</definedName>
    <definedName name="omytd" localSheetId="2">#REF!</definedName>
    <definedName name="omytd">#REF!</definedName>
    <definedName name="omytdgoal" localSheetId="0">#REF!</definedName>
    <definedName name="omytdgoal" localSheetId="1">#REF!</definedName>
    <definedName name="omytdgoal" localSheetId="2">#REF!</definedName>
    <definedName name="omytdgoal">#REF!</definedName>
    <definedName name="other_market" localSheetId="0">#REF!</definedName>
    <definedName name="other_market" localSheetId="1">#REF!</definedName>
    <definedName name="other_market" localSheetId="2">#REF!</definedName>
    <definedName name="other_market">#REF!</definedName>
    <definedName name="pmact" localSheetId="0">#REF!</definedName>
    <definedName name="pmact" localSheetId="1">#REF!</definedName>
    <definedName name="pmact" localSheetId="2">#REF!</definedName>
    <definedName name="pmact">#REF!</definedName>
    <definedName name="pmbud" localSheetId="0">#REF!</definedName>
    <definedName name="pmbud" localSheetId="1">#REF!</definedName>
    <definedName name="pmbud" localSheetId="2">#REF!</definedName>
    <definedName name="pmbud">#REF!</definedName>
    <definedName name="pmfor" localSheetId="0">#REF!</definedName>
    <definedName name="pmfor" localSheetId="1">#REF!</definedName>
    <definedName name="pmfor" localSheetId="2">#REF!</definedName>
    <definedName name="pmfor">#REF!</definedName>
    <definedName name="pmytd" localSheetId="0">#REF!</definedName>
    <definedName name="pmytd" localSheetId="1">#REF!</definedName>
    <definedName name="pmytd" localSheetId="2">#REF!</definedName>
    <definedName name="pmytd">#REF!</definedName>
    <definedName name="pmytdgoal" localSheetId="0">#REF!</definedName>
    <definedName name="pmytdgoal" localSheetId="1">#REF!</definedName>
    <definedName name="pmytdgoal" localSheetId="2">#REF!</definedName>
    <definedName name="pmytdgoal">#REF!</definedName>
    <definedName name="pr" localSheetId="0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pr" localSheetId="1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pr" localSheetId="2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pr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print_ad" localSheetId="0">#REF!</definedName>
    <definedName name="print_ad" localSheetId="1">#REF!</definedName>
    <definedName name="print_ad" localSheetId="2">#REF!</definedName>
    <definedName name="print_ad">#REF!</definedName>
    <definedName name="_xlnm.Print_Area" localSheetId="0">' 2022-25 Spending 03-01-2022'!$A$1:$O$51</definedName>
    <definedName name="_xlnm.Print_Area" localSheetId="1">' 2022-25 Spending 11-01-2022'!$A$1:$O$51</definedName>
    <definedName name="_xlnm.Print_Area" localSheetId="2">'Delta ($)'!$A$1:$O$51</definedName>
    <definedName name="pro_budget_2006" localSheetId="0">'[1]ES CT Electric Table A  '!#REF!</definedName>
    <definedName name="pro_budget_2006" localSheetId="1">'[1]ES CT Electric Table A  '!#REF!</definedName>
    <definedName name="pro_budget_2006" localSheetId="2">'[1]ES CT Electric Table A  '!#REF!</definedName>
    <definedName name="pro_budget_2006">'[2]ES CT Electric Table A  '!#REF!</definedName>
    <definedName name="program_name">'[5]Title Page'!$B$33</definedName>
    <definedName name="public_relation" localSheetId="0">#REF!</definedName>
    <definedName name="public_relation" localSheetId="1">#REF!</definedName>
    <definedName name="public_relation" localSheetId="2">#REF!</definedName>
    <definedName name="public_relation">#REF!</definedName>
    <definedName name="Resi_Dollars_per_kW" localSheetId="0">'[4]EB $'!#REF!</definedName>
    <definedName name="Resi_Dollars_per_kW" localSheetId="1">'[4]EB $'!#REF!</definedName>
    <definedName name="Resi_Dollars_per_kW" localSheetId="2">'[4]EB $'!#REF!</definedName>
    <definedName name="Resi_Dollars_per_kW">'[4]EB $'!#REF!</definedName>
    <definedName name="Resi_Dollars_Per_kWh" localSheetId="0">'[4]EB $'!#REF!</definedName>
    <definedName name="Resi_Dollars_Per_kWh" localSheetId="1">'[4]EB $'!#REF!</definedName>
    <definedName name="Resi_Dollars_Per_kWh" localSheetId="2">'[4]EB $'!#REF!</definedName>
    <definedName name="Resi_Dollars_Per_kWh">'[4]EB $'!#REF!</definedName>
    <definedName name="RORD">[6]ROR!$A$2:$O$201</definedName>
    <definedName name="rpytdgoal" localSheetId="0">#REF!</definedName>
    <definedName name="rpytdgoal" localSheetId="1">#REF!</definedName>
    <definedName name="rpytdgoal" localSheetId="2">#REF!</definedName>
    <definedName name="rpytdgoal">#REF!</definedName>
    <definedName name="rrytd" localSheetId="0">#REF!</definedName>
    <definedName name="rrytd" localSheetId="1">#REF!</definedName>
    <definedName name="rrytd" localSheetId="2">#REF!</definedName>
    <definedName name="rrytd">#REF!</definedName>
    <definedName name="rrytdgoal" localSheetId="0">#REF!</definedName>
    <definedName name="rrytdgoal" localSheetId="1">#REF!</definedName>
    <definedName name="rrytdgoal" localSheetId="2">#REF!</definedName>
    <definedName name="rrytdgoal">#REF!</definedName>
    <definedName name="sbytd" localSheetId="0">#REF!</definedName>
    <definedName name="sbytd" localSheetId="1">#REF!</definedName>
    <definedName name="sbytd" localSheetId="2">#REF!</definedName>
    <definedName name="sbytd">#REF!</definedName>
    <definedName name="sbytdgoal" localSheetId="0">#REF!</definedName>
    <definedName name="sbytdgoal" localSheetId="1">#REF!</definedName>
    <definedName name="sbytdgoal" localSheetId="2">#REF!</definedName>
    <definedName name="sbytdgoal">#REF!</definedName>
    <definedName name="tableA_Budget_3_8_05" localSheetId="0">'[1]ES CT Electric Table A  '!#REF!</definedName>
    <definedName name="tableA_Budget_3_8_05" localSheetId="1">'[1]ES CT Electric Table A  '!#REF!</definedName>
    <definedName name="tableA_Budget_3_8_05" localSheetId="2">'[1]ES CT Electric Table A  '!#REF!</definedName>
    <definedName name="tableA_Budget_3_8_05">'[2]ES CT Electric Table A  '!#REF!</definedName>
    <definedName name="TableA_DPUC_changes" localSheetId="0">'[1]ES CT Electric Table A  '!#REF!</definedName>
    <definedName name="TableA_DPUC_changes" localSheetId="1">'[1]ES CT Electric Table A  '!#REF!</definedName>
    <definedName name="TableA_DPUC_changes" localSheetId="2">'[1]ES CT Electric Table A  '!#REF!</definedName>
    <definedName name="TableA_DPUC_changes">'[2]ES CT Electric Table A  '!#REF!</definedName>
    <definedName name="TableA_DPUC_market_adj" localSheetId="0">'[1]ES CT Electric Table A  '!#REF!</definedName>
    <definedName name="TableA_DPUC_market_adj" localSheetId="1">'[1]ES CT Electric Table A  '!#REF!</definedName>
    <definedName name="TableA_DPUC_market_adj" localSheetId="2">'[1]ES CT Electric Table A  '!#REF!</definedName>
    <definedName name="TableA_DPUC_market_adj">'[2]ES CT Electric Table A  '!#REF!</definedName>
    <definedName name="tableA_Note2Alloc1mil" localSheetId="0">'[1]ES CT Electric Table A  '!#REF!</definedName>
    <definedName name="tableA_Note2Alloc1mil" localSheetId="1">'[1]ES CT Electric Table A  '!#REF!</definedName>
    <definedName name="tableA_Note2Alloc1mil" localSheetId="2">'[1]ES CT Electric Table A  '!#REF!</definedName>
    <definedName name="tableA_Note2Alloc1mil">'[2]ES CT Electric Table A  '!#REF!</definedName>
    <definedName name="tableA1CLP2005" localSheetId="0">' 2022-25 Spending 03-01-2022'!#REF!</definedName>
    <definedName name="tableA1CLP2005" localSheetId="1">' 2022-25 Spending 11-01-2022'!#REF!</definedName>
    <definedName name="tableA1CLP2005" localSheetId="2">'Delta ($)'!#REF!</definedName>
    <definedName name="tableA1CLP2005">#REF!</definedName>
    <definedName name="tableA1type_of_service" localSheetId="0">' 2022-25 Spending 03-01-2022'!#REF!</definedName>
    <definedName name="tableA1type_of_service" localSheetId="1">' 2022-25 Spending 11-01-2022'!#REF!</definedName>
    <definedName name="tableA1type_of_service" localSheetId="2">'Delta ($)'!#REF!</definedName>
    <definedName name="tableA1type_of_service">#REF!</definedName>
    <definedName name="tableA1UI2005" localSheetId="0">' 2022-25 Spending 03-01-2022'!#REF!</definedName>
    <definedName name="tableA1UI2005" localSheetId="1">' 2022-25 Spending 11-01-2022'!#REF!</definedName>
    <definedName name="tableA1UI2005" localSheetId="2">'Delta ($)'!#REF!</definedName>
    <definedName name="tableA1UI2005">#REF!</definedName>
    <definedName name="tableACLP2003" localSheetId="0">#REF!</definedName>
    <definedName name="tableACLP2003" localSheetId="1">#REF!</definedName>
    <definedName name="tableACLP2003" localSheetId="2">#REF!</definedName>
    <definedName name="tableACLP2003">#REF!</definedName>
    <definedName name="tableACLP2005" localSheetId="0">#REF!</definedName>
    <definedName name="tableACLP2005" localSheetId="1">#REF!</definedName>
    <definedName name="tableACLP2005" localSheetId="2">#REF!</definedName>
    <definedName name="tableACLP2005">#REF!</definedName>
    <definedName name="tableACLPor2004" localSheetId="0">#REF!</definedName>
    <definedName name="tableACLPor2004" localSheetId="1">#REF!</definedName>
    <definedName name="tableACLPor2004" localSheetId="2">#REF!</definedName>
    <definedName name="tableACLPor2004">#REF!</definedName>
    <definedName name="tableACLPrev2004" localSheetId="0">#REF!</definedName>
    <definedName name="tableACLPrev2004" localSheetId="1">#REF!</definedName>
    <definedName name="tableACLPrev2004" localSheetId="2">#REF!</definedName>
    <definedName name="tableACLPrev2004">#REF!</definedName>
    <definedName name="tableAtype_of_service" localSheetId="0">#REF!</definedName>
    <definedName name="tableAtype_of_service" localSheetId="1">#REF!</definedName>
    <definedName name="tableAtype_of_service" localSheetId="2">#REF!</definedName>
    <definedName name="tableAtype_of_service">#REF!</definedName>
    <definedName name="tableb_annual_saving" localSheetId="0">#REF!</definedName>
    <definedName name="tableb_annual_saving" localSheetId="1">#REF!</definedName>
    <definedName name="tableb_annual_saving" localSheetId="2">#REF!</definedName>
    <definedName name="tableb_annual_saving">#REF!</definedName>
    <definedName name="tableb_life_saving" localSheetId="0">#REF!</definedName>
    <definedName name="tableb_life_saving" localSheetId="1">#REF!</definedName>
    <definedName name="tableb_life_saving" localSheetId="2">#REF!</definedName>
    <definedName name="tableb_life_saving">#REF!</definedName>
    <definedName name="tableb_utility_costs" localSheetId="0">#REF!</definedName>
    <definedName name="tableb_utility_costs" localSheetId="1">#REF!</definedName>
    <definedName name="tableb_utility_costs" localSheetId="2">#REF!</definedName>
    <definedName name="tableb_utility_costs">#REF!</definedName>
    <definedName name="tableBkw_inpact" localSheetId="0">#REF!</definedName>
    <definedName name="tableBkw_inpact" localSheetId="1">#REF!</definedName>
    <definedName name="tableBkw_inpact" localSheetId="2">#REF!</definedName>
    <definedName name="tableBkw_inpact">#REF!</definedName>
    <definedName name="tableBtype_of_service" localSheetId="0">#REF!</definedName>
    <definedName name="tableBtype_of_service" localSheetId="1">#REF!</definedName>
    <definedName name="tableBtype_of_service" localSheetId="2">#REF!</definedName>
    <definedName name="tableBtype_of_service">#REF!</definedName>
    <definedName name="tableCadmin_expences" localSheetId="0">#REF!</definedName>
    <definedName name="tableCadmin_expences" localSheetId="1">#REF!</definedName>
    <definedName name="tableCadmin_expences" localSheetId="2">#REF!</definedName>
    <definedName name="tableCadmin_expences">#REF!</definedName>
    <definedName name="tableCCLP_labor" localSheetId="0">#REF!</definedName>
    <definedName name="tableCCLP_labor" localSheetId="1">#REF!</definedName>
    <definedName name="tableCCLP_labor" localSheetId="2">#REF!</definedName>
    <definedName name="tableCCLP_labor">#REF!</definedName>
    <definedName name="tableCincentives" localSheetId="0">#REF!</definedName>
    <definedName name="tableCincentives" localSheetId="1">#REF!</definedName>
    <definedName name="tableCincentives" localSheetId="2">#REF!</definedName>
    <definedName name="tableCincentives">#REF!</definedName>
    <definedName name="tableCmarketing" localSheetId="0">#REF!</definedName>
    <definedName name="tableCmarketing" localSheetId="1">#REF!</definedName>
    <definedName name="tableCmarketing" localSheetId="2">#REF!</definedName>
    <definedName name="tableCmarketing">#REF!</definedName>
    <definedName name="tableCmaterial_supplies" localSheetId="0">#REF!</definedName>
    <definedName name="tableCmaterial_supplies" localSheetId="1">#REF!</definedName>
    <definedName name="tableCmaterial_supplies" localSheetId="2">#REF!</definedName>
    <definedName name="tableCmaterial_supplies">#REF!</definedName>
    <definedName name="tableCother" localSheetId="0">#REF!</definedName>
    <definedName name="tableCother" localSheetId="1">#REF!</definedName>
    <definedName name="tableCother" localSheetId="2">#REF!</definedName>
    <definedName name="tableCother">#REF!</definedName>
    <definedName name="tableCother_labor" localSheetId="0">#REF!</definedName>
    <definedName name="tableCother_labor" localSheetId="1">#REF!</definedName>
    <definedName name="tableCother_labor" localSheetId="2">#REF!</definedName>
    <definedName name="tableCother_labor">#REF!</definedName>
    <definedName name="tableCoutside_services" localSheetId="0">#REF!</definedName>
    <definedName name="tableCoutside_services" localSheetId="1">#REF!</definedName>
    <definedName name="tableCoutside_services" localSheetId="2">#REF!</definedName>
    <definedName name="tableCoutside_services">#REF!</definedName>
    <definedName name="tableCtype_of_service" localSheetId="0">#REF!</definedName>
    <definedName name="tableCtype_of_service" localSheetId="1">#REF!</definedName>
    <definedName name="tableCtype_of_service" localSheetId="2">#REF!</definedName>
    <definedName name="tableCtype_of_service">#REF!</definedName>
    <definedName name="TableENorstamdollar" localSheetId="0">#REF!</definedName>
    <definedName name="TableENorstamdollar" localSheetId="1">#REF!</definedName>
    <definedName name="TableENorstamdollar" localSheetId="2">#REF!</definedName>
    <definedName name="TableENorstamdollar">#REF!</definedName>
    <definedName name="tableEnorstamkw" localSheetId="0">#REF!</definedName>
    <definedName name="tableEnorstamkw" localSheetId="1">#REF!</definedName>
    <definedName name="tableEnorstamkw" localSheetId="2">#REF!</definedName>
    <definedName name="tableEnorstamkw">#REF!</definedName>
    <definedName name="tableESWCTDollar" localSheetId="0">#REF!</definedName>
    <definedName name="tableESWCTDollar" localSheetId="1">#REF!</definedName>
    <definedName name="tableESWCTDollar" localSheetId="2">#REF!</definedName>
    <definedName name="tableESWCTDollar">#REF!</definedName>
    <definedName name="TableESWCTkw" localSheetId="0">#REF!</definedName>
    <definedName name="TableESWCTkw" localSheetId="1">#REF!</definedName>
    <definedName name="TableESWCTkw" localSheetId="2">#REF!</definedName>
    <definedName name="TableESWCTkw">#REF!</definedName>
    <definedName name="tableEtype_of_service" localSheetId="0">#REF!</definedName>
    <definedName name="tableEtype_of_service" localSheetId="1">#REF!</definedName>
    <definedName name="tableEtype_of_service" localSheetId="2">#REF!</definedName>
    <definedName name="tableEtype_of_service">#REF!</definedName>
    <definedName name="tavleACLP2005" localSheetId="0">#REF!</definedName>
    <definedName name="tavleACLP2005" localSheetId="1">#REF!</definedName>
    <definedName name="tavleACLP2005" localSheetId="2">#REF!</definedName>
    <definedName name="tavleACLP2005">#REF!</definedName>
    <definedName name="TM1REBUILDOPTION">1</definedName>
    <definedName name="type_of_service" localSheetId="0">#REF!</definedName>
    <definedName name="type_of_service" localSheetId="1">#REF!</definedName>
    <definedName name="type_of_service" localSheetId="2">#REF!</definedName>
    <definedName name="type_of_service">#REF!</definedName>
    <definedName name="wgl" localSheetId="0" hidden="1">{#N/A,#N/A,FALSE,"GLDwnLoad"}</definedName>
    <definedName name="wgl" localSheetId="1" hidden="1">{#N/A,#N/A,FALSE,"GLDwnLoad"}</definedName>
    <definedName name="wgl" localSheetId="2" hidden="1">{#N/A,#N/A,FALSE,"GLDwnLoad"}</definedName>
    <definedName name="wgl" hidden="1">{#N/A,#N/A,FALSE,"GLDwnLoad"}</definedName>
    <definedName name="win" localSheetId="0" hidden="1">{#N/A,#N/A,FALSE,"OTHERINPUTS";#N/A,#N/A,FALSE,"DITRATEINPUTS";#N/A,#N/A,FALSE,"SUPPLIEDADJINPUT";#N/A,#N/A,FALSE,"TIMINGDIFFINPUTS";#N/A,#N/A,FALSE,"BR&amp;SUPADJ."}</definedName>
    <definedName name="win" localSheetId="1" hidden="1">{#N/A,#N/A,FALSE,"OTHERINPUTS";#N/A,#N/A,FALSE,"DITRATEINPUTS";#N/A,#N/A,FALSE,"SUPPLIEDADJINPUT";#N/A,#N/A,FALSE,"TIMINGDIFFINPUTS";#N/A,#N/A,FALSE,"BR&amp;SUPADJ."}</definedName>
    <definedName name="win" localSheetId="2" hidden="1">{#N/A,#N/A,FALSE,"OTHERINPUTS";#N/A,#N/A,FALSE,"DITRATEINPUTS";#N/A,#N/A,FALSE,"SUPPLIEDADJINPUT";#N/A,#N/A,FALSE,"TIMINGDIFFINPUTS";#N/A,#N/A,FALSE,"BR&amp;SUPADJ."}</definedName>
    <definedName name="win" hidden="1">{#N/A,#N/A,FALSE,"OTHERINPUTS";#N/A,#N/A,FALSE,"DITRATEINPUTS";#N/A,#N/A,FALSE,"SUPPLIEDADJINPUT";#N/A,#N/A,FALSE,"TIMINGDIFFINPUTS";#N/A,#N/A,FALSE,"BR&amp;SUPADJ."}</definedName>
    <definedName name="wp" localSheetId="0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Summary";#N/A,#N/A,FALSE,"FAS109 OPER 190 ITC";#N/A,#N/A,FALSE,"FAS109 OPER 190 Other";#N/A,#N/A,FALSE,"FAS109 OPER 282";#N/A,#N/A,FALSE,"FAS109 OPER 283";#N/A,#N/A,FALSE,"FAS109 NONOPER 282"}</definedName>
    <definedName name="wp" localSheetId="1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Summary";#N/A,#N/A,FALSE,"FAS109 OPER 190 ITC";#N/A,#N/A,FALSE,"FAS109 OPER 190 Other";#N/A,#N/A,FALSE,"FAS109 OPER 282";#N/A,#N/A,FALSE,"FAS109 OPER 283";#N/A,#N/A,FALSE,"FAS109 NONOPER 282"}</definedName>
    <definedName name="wp" localSheetId="2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Summary";#N/A,#N/A,FALSE,"FAS109 OPER 190 ITC";#N/A,#N/A,FALSE,"FAS109 OPER 190 Other";#N/A,#N/A,FALSE,"FAS109 OPER 282";#N/A,#N/A,FALSE,"FAS109 OPER 283";#N/A,#N/A,FALSE,"FAS109 NONOPER 282"}</definedName>
    <definedName name="wp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Summary";#N/A,#N/A,FALSE,"FAS109 OPER 190 ITC";#N/A,#N/A,FALSE,"FAS109 OPER 190 Other";#N/A,#N/A,FALSE,"FAS109 OPER 282";#N/A,#N/A,FALSE,"FAS109 OPER 283";#N/A,#N/A,FALSE,"FAS109 NONOPER 282"}</definedName>
    <definedName name="wr" localSheetId="0" hidden="1">{#N/A,#N/A,FALSE,"RORMEMO";#N/A,#N/A,FALSE,"RORSUMMARY";#N/A,#N/A,FALSE,"RORDETAIL"}</definedName>
    <definedName name="wr" localSheetId="1" hidden="1">{#N/A,#N/A,FALSE,"RORMEMO";#N/A,#N/A,FALSE,"RORSUMMARY";#N/A,#N/A,FALSE,"RORDETAIL"}</definedName>
    <definedName name="wr" localSheetId="2" hidden="1">{#N/A,#N/A,FALSE,"RORMEMO";#N/A,#N/A,FALSE,"RORSUMMARY";#N/A,#N/A,FALSE,"RORDETAIL"}</definedName>
    <definedName name="wr" hidden="1">{#N/A,#N/A,FALSE,"RORMEMO";#N/A,#N/A,FALSE,"RORSUMMARY";#N/A,#N/A,FALSE,"RORDETAIL"}</definedName>
    <definedName name="wrn.CLP_GL." localSheetId="0" hidden="1">{#N/A,#N/A,FALSE,"GLDwnLoad"}</definedName>
    <definedName name="wrn.CLP_GL." localSheetId="1" hidden="1">{#N/A,#N/A,FALSE,"GLDwnLoad"}</definedName>
    <definedName name="wrn.CLP_GL." localSheetId="2" hidden="1">{#N/A,#N/A,FALSE,"GLDwnLoad"}</definedName>
    <definedName name="wrn.CLP_GL." hidden="1">{#N/A,#N/A,FALSE,"GLDwnLoad"}</definedName>
    <definedName name="wrn.CLP_INPUTS." localSheetId="0" hidden="1">{#N/A,#N/A,FALSE,"OTHERINPUTS";#N/A,#N/A,FALSE,"DITRATEINPUTS";#N/A,#N/A,FALSE,"SUPPLIEDADJINPUT";#N/A,#N/A,FALSE,"TIMINGDIFFINPUTS";#N/A,#N/A,FALSE,"BR&amp;SUPADJ."}</definedName>
    <definedName name="wrn.CLP_INPUTS." localSheetId="1" hidden="1">{#N/A,#N/A,FALSE,"OTHERINPUTS";#N/A,#N/A,FALSE,"DITRATEINPUTS";#N/A,#N/A,FALSE,"SUPPLIEDADJINPUT";#N/A,#N/A,FALSE,"TIMINGDIFFINPUTS";#N/A,#N/A,FALSE,"BR&amp;SUPADJ."}</definedName>
    <definedName name="wrn.CLP_INPUTS." localSheetId="2" hidden="1">{#N/A,#N/A,FALSE,"OTHERINPUTS";#N/A,#N/A,FALSE,"DITRATEINPUTS";#N/A,#N/A,FALSE,"SUPPLIEDADJINPUT";#N/A,#N/A,FALSE,"TIMINGDIFFINPUTS";#N/A,#N/A,FALSE,"BR&amp;SUPADJ."}</definedName>
    <definedName name="wrn.CLP_INPUTS." hidden="1">{#N/A,#N/A,FALSE,"OTHERINPUTS";#N/A,#N/A,FALSE,"DITRATEINPUTS";#N/A,#N/A,FALSE,"SUPPLIEDADJINPUT";#N/A,#N/A,FALSE,"TIMINGDIFFINPUTS";#N/A,#N/A,FALSE,"BR&amp;SUPADJ."}</definedName>
    <definedName name="wrn.CLP_PROV." localSheetId="0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wrn.CLP_PROV." localSheetId="1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wrn.CLP_PROV." localSheetId="2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wrn.CLP_PROV.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wrn.ROR_MEMO." localSheetId="0" hidden="1">{#N/A,#N/A,FALSE,"RORMEMO";#N/A,#N/A,FALSE,"RORSUMMARY";#N/A,#N/A,FALSE,"RORDETAIL"}</definedName>
    <definedName name="wrn.ROR_MEMO." localSheetId="1" hidden="1">{#N/A,#N/A,FALSE,"RORMEMO";#N/A,#N/A,FALSE,"RORSUMMARY";#N/A,#N/A,FALSE,"RORDETAIL"}</definedName>
    <definedName name="wrn.ROR_MEMO." localSheetId="2" hidden="1">{#N/A,#N/A,FALSE,"RORMEMO";#N/A,#N/A,FALSE,"RORSUMMARY";#N/A,#N/A,FALSE,"RORDETAIL"}</definedName>
    <definedName name="wrn.ROR_MEMO." hidden="1">{#N/A,#N/A,FALSE,"RORMEMO";#N/A,#N/A,FALSE,"RORSUMMARY";#N/A,#N/A,FALSE,"RORDETAIL"}</definedName>
    <definedName name="wrn.WMECO_GL." localSheetId="0" hidden="1">{#N/A,#N/A,FALSE,"GLDwnLoad"}</definedName>
    <definedName name="wrn.WMECO_GL." localSheetId="1" hidden="1">{#N/A,#N/A,FALSE,"GLDwnLoad"}</definedName>
    <definedName name="wrn.WMECO_GL." localSheetId="2" hidden="1">{#N/A,#N/A,FALSE,"GLDwnLoad"}</definedName>
    <definedName name="wrn.WMECO_GL." hidden="1">{#N/A,#N/A,FALSE,"GLDwnLoad"}</definedName>
    <definedName name="wrn.WMECO_INPUTS." localSheetId="0" hidden="1">{#N/A,#N/A,FALSE,"OTHERINPUTS";#N/A,#N/A,FALSE,"DITRATEINPUTS";#N/A,#N/A,FALSE,"SUPPLIEDADJINPUT";#N/A,#N/A,FALSE,"TIMINGDIFFINPUTS";#N/A,#N/A,FALSE,"BR&amp;SUPADJ."}</definedName>
    <definedName name="wrn.WMECO_INPUTS." localSheetId="1" hidden="1">{#N/A,#N/A,FALSE,"OTHERINPUTS";#N/A,#N/A,FALSE,"DITRATEINPUTS";#N/A,#N/A,FALSE,"SUPPLIEDADJINPUT";#N/A,#N/A,FALSE,"TIMINGDIFFINPUTS";#N/A,#N/A,FALSE,"BR&amp;SUPADJ."}</definedName>
    <definedName name="wrn.WMECO_INPUTS." localSheetId="2" hidden="1">{#N/A,#N/A,FALSE,"OTHERINPUTS";#N/A,#N/A,FALSE,"DITRATEINPUTS";#N/A,#N/A,FALSE,"SUPPLIEDADJINPUT";#N/A,#N/A,FALSE,"TIMINGDIFFINPUTS";#N/A,#N/A,FALSE,"BR&amp;SUPADJ."}</definedName>
    <definedName name="wrn.WMECO_INPUTS." hidden="1">{#N/A,#N/A,FALSE,"OTHERINPUTS";#N/A,#N/A,FALSE,"DITRATEINPUTS";#N/A,#N/A,FALSE,"SUPPLIEDADJINPUT";#N/A,#N/A,FALSE,"TIMINGDIFFINPUTS";#N/A,#N/A,FALSE,"BR&amp;SUPADJ."}</definedName>
    <definedName name="wrn.WMECO_PROV." localSheetId="0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Summary";#N/A,#N/A,FALSE,"FAS109 OPER 190 ITC";#N/A,#N/A,FALSE,"FAS109 OPER 190 Other";#N/A,#N/A,FALSE,"FAS109 OPER 282";#N/A,#N/A,FALSE,"FAS109 OPER 283";#N/A,#N/A,FALSE,"FAS109 NONOPER 282"}</definedName>
    <definedName name="wrn.WMECO_PROV." localSheetId="1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Summary";#N/A,#N/A,FALSE,"FAS109 OPER 190 ITC";#N/A,#N/A,FALSE,"FAS109 OPER 190 Other";#N/A,#N/A,FALSE,"FAS109 OPER 282";#N/A,#N/A,FALSE,"FAS109 OPER 283";#N/A,#N/A,FALSE,"FAS109 NONOPER 282"}</definedName>
    <definedName name="wrn.WMECO_PROV." localSheetId="2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Summary";#N/A,#N/A,FALSE,"FAS109 OPER 190 ITC";#N/A,#N/A,FALSE,"FAS109 OPER 190 Other";#N/A,#N/A,FALSE,"FAS109 OPER 282";#N/A,#N/A,FALSE,"FAS109 OPER 283";#N/A,#N/A,FALSE,"FAS109 NONOPER 282"}</definedName>
    <definedName name="wrn.WMECO_PROV.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Summary";#N/A,#N/A,FALSE,"FAS109 OPER 190 ITC";#N/A,#N/A,FALSE,"FAS109 OPER 190 Other";#N/A,#N/A,FALSE,"FAS109 OPER 282";#N/A,#N/A,FALSE,"FAS109 OPER 283";#N/A,#N/A,FALSE,"FAS109 NONOPER 282"}</definedName>
    <definedName name="YTDActual" localSheetId="0">#REF!</definedName>
    <definedName name="YTDActual" localSheetId="1">#REF!</definedName>
    <definedName name="YTDActual" localSheetId="2">#REF!</definedName>
    <definedName name="YTDActual">#REF!</definedName>
    <definedName name="ytdcc" localSheetId="0">#REF!</definedName>
    <definedName name="ytdcc" localSheetId="1">#REF!</definedName>
    <definedName name="ytdcc" localSheetId="2">#REF!</definedName>
    <definedName name="ytdcc">#REF!</definedName>
    <definedName name="Z_D2F95F47_E6D4_11D4_AE5C_97D8D8C33B07_.wvu.Cols" localSheetId="0" hidden="1">' 2022-25 Spending 03-01-2022'!#REF!</definedName>
    <definedName name="Z_D2F95F47_E6D4_11D4_AE5C_97D8D8C33B07_.wvu.Cols" localSheetId="1" hidden="1">' 2022-25 Spending 11-01-2022'!#REF!</definedName>
    <definedName name="Z_D2F95F47_E6D4_11D4_AE5C_97D8D8C33B07_.wvu.Cols" localSheetId="2" hidden="1">'Delta ($)'!#REF!</definedName>
    <definedName name="Z_D2F95F47_E6D4_11D4_AE5C_97D8D8C33B07_.wvu.PrintArea" localSheetId="0" hidden="1">' 2022-25 Spending 03-01-2022'!$A$3:$A$51</definedName>
    <definedName name="Z_D2F95F47_E6D4_11D4_AE5C_97D8D8C33B07_.wvu.PrintArea" localSheetId="1" hidden="1">' 2022-25 Spending 11-01-2022'!$A$3:$A$51</definedName>
    <definedName name="Z_D2F95F47_E6D4_11D4_AE5C_97D8D8C33B07_.wvu.PrintArea" localSheetId="2" hidden="1">'Delta ($)'!$A$3:$A$51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48" i="3" l="1"/>
  <c r="AI47" i="3"/>
  <c r="AI46" i="3"/>
  <c r="AI45" i="3"/>
  <c r="AI44" i="3"/>
  <c r="AI43" i="3"/>
  <c r="AI42" i="3"/>
  <c r="AI41" i="3"/>
  <c r="AI38" i="3"/>
  <c r="AI37" i="3"/>
  <c r="AI36" i="3"/>
  <c r="AI33" i="3"/>
  <c r="AI32" i="3"/>
  <c r="AI31" i="3"/>
  <c r="AI30" i="3"/>
  <c r="AI27" i="3"/>
  <c r="AI26" i="3"/>
  <c r="AI21" i="3"/>
  <c r="AI22" i="3"/>
  <c r="AI23" i="3"/>
  <c r="AI20" i="3"/>
  <c r="AI17" i="3"/>
  <c r="AI16" i="3"/>
  <c r="AI15" i="3"/>
  <c r="AI13" i="3"/>
  <c r="AH48" i="3"/>
  <c r="AH47" i="3"/>
  <c r="AH46" i="3"/>
  <c r="AH45" i="3"/>
  <c r="AH44" i="3"/>
  <c r="AH43" i="3"/>
  <c r="AH42" i="3"/>
  <c r="AH41" i="3"/>
  <c r="AH38" i="3"/>
  <c r="AH37" i="3"/>
  <c r="AH36" i="3"/>
  <c r="AH33" i="3"/>
  <c r="AH32" i="3"/>
  <c r="AH31" i="3"/>
  <c r="AH30" i="3"/>
  <c r="AH27" i="3"/>
  <c r="AH26" i="3"/>
  <c r="AH21" i="3"/>
  <c r="AH22" i="3"/>
  <c r="AH23" i="3"/>
  <c r="AH20" i="3"/>
  <c r="AH15" i="3"/>
  <c r="AH16" i="3"/>
  <c r="AH17" i="3"/>
  <c r="AH13" i="3"/>
  <c r="AB42" i="3"/>
  <c r="AB43" i="3"/>
  <c r="AB44" i="3"/>
  <c r="AB45" i="3"/>
  <c r="AB46" i="3"/>
  <c r="AB47" i="3"/>
  <c r="AB48" i="3"/>
  <c r="AB49" i="3"/>
  <c r="AB41" i="3"/>
  <c r="AB37" i="3"/>
  <c r="AB38" i="3"/>
  <c r="AB36" i="3"/>
  <c r="AB31" i="3"/>
  <c r="AB32" i="3"/>
  <c r="AB33" i="3"/>
  <c r="AB30" i="3"/>
  <c r="AB27" i="3"/>
  <c r="AB26" i="3"/>
  <c r="AB21" i="3"/>
  <c r="AB22" i="3"/>
  <c r="AB23" i="3"/>
  <c r="AB20" i="3"/>
  <c r="AB14" i="3"/>
  <c r="AB15" i="3"/>
  <c r="AB16" i="3"/>
  <c r="AB17" i="3"/>
  <c r="AB13" i="3"/>
  <c r="AA42" i="3"/>
  <c r="AA43" i="3"/>
  <c r="AA44" i="3"/>
  <c r="AA45" i="3"/>
  <c r="AA46" i="3"/>
  <c r="AA47" i="3"/>
  <c r="AA48" i="3"/>
  <c r="AA49" i="3"/>
  <c r="AA41" i="3"/>
  <c r="AA37" i="3"/>
  <c r="AA38" i="3"/>
  <c r="AA36" i="3"/>
  <c r="AA31" i="3"/>
  <c r="AA32" i="3"/>
  <c r="AA33" i="3"/>
  <c r="AA30" i="3"/>
  <c r="AA27" i="3"/>
  <c r="AA26" i="3"/>
  <c r="AA21" i="3"/>
  <c r="AA22" i="3"/>
  <c r="AA23" i="3"/>
  <c r="AA20" i="3"/>
  <c r="AA15" i="3"/>
  <c r="AA16" i="3"/>
  <c r="AA17" i="3"/>
  <c r="AA14" i="3"/>
  <c r="AA13" i="3"/>
  <c r="U42" i="3" l="1"/>
  <c r="U43" i="3"/>
  <c r="U44" i="3"/>
  <c r="U45" i="3"/>
  <c r="U46" i="3"/>
  <c r="U47" i="3"/>
  <c r="U48" i="3"/>
  <c r="U49" i="3"/>
  <c r="U41" i="3"/>
  <c r="U37" i="3"/>
  <c r="U38" i="3"/>
  <c r="U36" i="3"/>
  <c r="U31" i="3"/>
  <c r="U32" i="3"/>
  <c r="U33" i="3"/>
  <c r="U30" i="3"/>
  <c r="U27" i="3"/>
  <c r="U26" i="3"/>
  <c r="U21" i="3"/>
  <c r="U22" i="3"/>
  <c r="U23" i="3"/>
  <c r="U20" i="3"/>
  <c r="U14" i="3"/>
  <c r="U15" i="3"/>
  <c r="U16" i="3"/>
  <c r="U17" i="3"/>
  <c r="U13" i="3"/>
  <c r="T42" i="3"/>
  <c r="T43" i="3"/>
  <c r="T44" i="3"/>
  <c r="T45" i="3"/>
  <c r="T46" i="3"/>
  <c r="T47" i="3"/>
  <c r="T48" i="3"/>
  <c r="T49" i="3"/>
  <c r="T41" i="3"/>
  <c r="T37" i="3"/>
  <c r="T38" i="3"/>
  <c r="T36" i="3"/>
  <c r="T31" i="3"/>
  <c r="T32" i="3"/>
  <c r="T33" i="3"/>
  <c r="T30" i="3"/>
  <c r="T27" i="3"/>
  <c r="T26" i="3"/>
  <c r="T21" i="3"/>
  <c r="T22" i="3"/>
  <c r="T23" i="3"/>
  <c r="T20" i="3"/>
  <c r="T14" i="3"/>
  <c r="T15" i="3"/>
  <c r="T16" i="3"/>
  <c r="T17" i="3"/>
  <c r="T13" i="3"/>
  <c r="S13" i="3"/>
  <c r="S14" i="3"/>
  <c r="S15" i="3"/>
  <c r="S16" i="3"/>
  <c r="S17" i="3"/>
  <c r="S20" i="3"/>
  <c r="AF42" i="3" l="1"/>
  <c r="AF43" i="3"/>
  <c r="AF44" i="3"/>
  <c r="AF45" i="3"/>
  <c r="AF46" i="3"/>
  <c r="AF47" i="3"/>
  <c r="AF48" i="3"/>
  <c r="AF49" i="3"/>
  <c r="AF41" i="3"/>
  <c r="AF37" i="3"/>
  <c r="AF38" i="3"/>
  <c r="AF36" i="3"/>
  <c r="AF31" i="3"/>
  <c r="AF32" i="3"/>
  <c r="AF33" i="3"/>
  <c r="AF30" i="3"/>
  <c r="AF27" i="3"/>
  <c r="AF26" i="3"/>
  <c r="AF21" i="3"/>
  <c r="AF22" i="3"/>
  <c r="AF23" i="3"/>
  <c r="AF20" i="3"/>
  <c r="AF13" i="3"/>
  <c r="AF15" i="3"/>
  <c r="AF16" i="3"/>
  <c r="AF17" i="3"/>
  <c r="AF12" i="3"/>
  <c r="Y42" i="3"/>
  <c r="Y43" i="3"/>
  <c r="Y44" i="3"/>
  <c r="Y45" i="3"/>
  <c r="Y46" i="3"/>
  <c r="Y47" i="3"/>
  <c r="Y48" i="3"/>
  <c r="Y49" i="3"/>
  <c r="Y41" i="3"/>
  <c r="Y37" i="3"/>
  <c r="Y38" i="3"/>
  <c r="Y36" i="3"/>
  <c r="Y31" i="3"/>
  <c r="Y32" i="3"/>
  <c r="Y33" i="3"/>
  <c r="Y30" i="3"/>
  <c r="Y27" i="3"/>
  <c r="Y26" i="3"/>
  <c r="Y21" i="3"/>
  <c r="Y22" i="3"/>
  <c r="Y23" i="3"/>
  <c r="Y20" i="3"/>
  <c r="Y13" i="3"/>
  <c r="Y14" i="3"/>
  <c r="Y15" i="3"/>
  <c r="Y16" i="3"/>
  <c r="Y17" i="3"/>
  <c r="Y12" i="3"/>
  <c r="R42" i="3"/>
  <c r="R43" i="3"/>
  <c r="R44" i="3"/>
  <c r="R45" i="3"/>
  <c r="R46" i="3"/>
  <c r="R47" i="3"/>
  <c r="R48" i="3"/>
  <c r="R49" i="3"/>
  <c r="R41" i="3"/>
  <c r="R37" i="3"/>
  <c r="R38" i="3"/>
  <c r="R36" i="3"/>
  <c r="R31" i="3"/>
  <c r="R32" i="3"/>
  <c r="R33" i="3"/>
  <c r="R30" i="3"/>
  <c r="R27" i="3"/>
  <c r="R26" i="3"/>
  <c r="R21" i="3"/>
  <c r="R22" i="3"/>
  <c r="R23" i="3"/>
  <c r="R20" i="3"/>
  <c r="R13" i="3"/>
  <c r="R14" i="3"/>
  <c r="R15" i="3"/>
  <c r="R16" i="3"/>
  <c r="R17" i="3"/>
  <c r="R12" i="3"/>
  <c r="AG42" i="3" l="1"/>
  <c r="AG43" i="3"/>
  <c r="AG44" i="3"/>
  <c r="AG45" i="3"/>
  <c r="AG46" i="3"/>
  <c r="AG47" i="3"/>
  <c r="AG48" i="3"/>
  <c r="AG49" i="3"/>
  <c r="AG41" i="3"/>
  <c r="AG37" i="3"/>
  <c r="AG38" i="3"/>
  <c r="AG36" i="3"/>
  <c r="AG31" i="3"/>
  <c r="AG32" i="3"/>
  <c r="AG33" i="3"/>
  <c r="AG30" i="3"/>
  <c r="AG27" i="3"/>
  <c r="AG26" i="3"/>
  <c r="AG21" i="3"/>
  <c r="AG22" i="3"/>
  <c r="AG23" i="3"/>
  <c r="AG20" i="3"/>
  <c r="AG14" i="3"/>
  <c r="AG15" i="3"/>
  <c r="AG16" i="3"/>
  <c r="AG17" i="3"/>
  <c r="AG13" i="3"/>
  <c r="Z42" i="3"/>
  <c r="Z43" i="3"/>
  <c r="Z44" i="3"/>
  <c r="Z45" i="3"/>
  <c r="Z46" i="3"/>
  <c r="Z47" i="3"/>
  <c r="Z48" i="3"/>
  <c r="Z49" i="3"/>
  <c r="Z41" i="3"/>
  <c r="Z37" i="3"/>
  <c r="Z38" i="3"/>
  <c r="Z36" i="3"/>
  <c r="Z31" i="3"/>
  <c r="Z32" i="3"/>
  <c r="Z33" i="3"/>
  <c r="Z30" i="3"/>
  <c r="Z27" i="3"/>
  <c r="Z26" i="3"/>
  <c r="Z21" i="3"/>
  <c r="Z22" i="3"/>
  <c r="Z23" i="3"/>
  <c r="Z20" i="3"/>
  <c r="Z14" i="3"/>
  <c r="Z15" i="3"/>
  <c r="Z16" i="3"/>
  <c r="Z17" i="3"/>
  <c r="Z13" i="3"/>
  <c r="S42" i="3"/>
  <c r="S43" i="3"/>
  <c r="S44" i="3"/>
  <c r="S45" i="3"/>
  <c r="S46" i="3"/>
  <c r="S47" i="3"/>
  <c r="S48" i="3"/>
  <c r="S49" i="3"/>
  <c r="S41" i="3"/>
  <c r="S37" i="3"/>
  <c r="S38" i="3"/>
  <c r="S36" i="3"/>
  <c r="S31" i="3"/>
  <c r="S32" i="3"/>
  <c r="S33" i="3"/>
  <c r="S30" i="3"/>
  <c r="S27" i="3"/>
  <c r="S26" i="3"/>
  <c r="S21" i="3"/>
  <c r="S22" i="3"/>
  <c r="S23" i="3"/>
  <c r="L42" i="3"/>
  <c r="L43" i="3"/>
  <c r="L44" i="3"/>
  <c r="L45" i="3"/>
  <c r="L46" i="3"/>
  <c r="L47" i="3"/>
  <c r="L48" i="3"/>
  <c r="L49" i="3"/>
  <c r="L41" i="3"/>
  <c r="L37" i="3"/>
  <c r="L38" i="3"/>
  <c r="L36" i="3"/>
  <c r="L31" i="3"/>
  <c r="L32" i="3"/>
  <c r="L33" i="3"/>
  <c r="L30" i="3"/>
  <c r="L27" i="3"/>
  <c r="L26" i="3"/>
  <c r="L21" i="3"/>
  <c r="L22" i="3"/>
  <c r="L23" i="3"/>
  <c r="L20" i="3"/>
  <c r="L14" i="3"/>
  <c r="L15" i="3"/>
  <c r="L16" i="3"/>
  <c r="L17" i="3"/>
  <c r="L13" i="3"/>
  <c r="J31" i="3" l="1"/>
  <c r="J32" i="3"/>
  <c r="J33" i="3"/>
  <c r="J30" i="3"/>
  <c r="J42" i="3"/>
  <c r="J43" i="3"/>
  <c r="J44" i="3"/>
  <c r="J45" i="3"/>
  <c r="J46" i="3"/>
  <c r="J47" i="3"/>
  <c r="J48" i="3"/>
  <c r="J49" i="3"/>
  <c r="J41" i="3"/>
  <c r="J37" i="3"/>
  <c r="J38" i="3"/>
  <c r="J36" i="3"/>
  <c r="J27" i="3"/>
  <c r="J26" i="3"/>
  <c r="J21" i="3"/>
  <c r="J22" i="3"/>
  <c r="J23" i="3"/>
  <c r="J20" i="3"/>
  <c r="J13" i="3"/>
  <c r="J14" i="3"/>
  <c r="J15" i="3"/>
  <c r="J16" i="3"/>
  <c r="J17" i="3"/>
  <c r="J12" i="3"/>
  <c r="AE42" i="3"/>
  <c r="AE43" i="3"/>
  <c r="AE44" i="3"/>
  <c r="AE45" i="3"/>
  <c r="AE46" i="3"/>
  <c r="AE47" i="3"/>
  <c r="AE48" i="3"/>
  <c r="AE49" i="3"/>
  <c r="AE41" i="3"/>
  <c r="AE37" i="3"/>
  <c r="AE38" i="3"/>
  <c r="AE36" i="3"/>
  <c r="AE31" i="3"/>
  <c r="AE32" i="3"/>
  <c r="AE33" i="3"/>
  <c r="AE30" i="3"/>
  <c r="AE27" i="3"/>
  <c r="AE26" i="3"/>
  <c r="AE21" i="3"/>
  <c r="AE22" i="3"/>
  <c r="AE23" i="3"/>
  <c r="AE20" i="3"/>
  <c r="AE13" i="3"/>
  <c r="AE14" i="3"/>
  <c r="AE15" i="3"/>
  <c r="AE16" i="3"/>
  <c r="AE17" i="3"/>
  <c r="AE12" i="3"/>
  <c r="X42" i="3"/>
  <c r="X43" i="3"/>
  <c r="X44" i="3"/>
  <c r="X45" i="3"/>
  <c r="X46" i="3"/>
  <c r="X47" i="3"/>
  <c r="X48" i="3"/>
  <c r="X49" i="3"/>
  <c r="X41" i="3"/>
  <c r="X37" i="3"/>
  <c r="X38" i="3"/>
  <c r="X36" i="3"/>
  <c r="X31" i="3"/>
  <c r="X32" i="3"/>
  <c r="X33" i="3"/>
  <c r="X30" i="3"/>
  <c r="X27" i="3"/>
  <c r="X26" i="3"/>
  <c r="X21" i="3"/>
  <c r="X22" i="3"/>
  <c r="X23" i="3"/>
  <c r="X20" i="3"/>
  <c r="X13" i="3"/>
  <c r="X14" i="3"/>
  <c r="X15" i="3"/>
  <c r="X16" i="3"/>
  <c r="X17" i="3"/>
  <c r="X12" i="3"/>
  <c r="Q42" i="3" l="1"/>
  <c r="Q43" i="3"/>
  <c r="Q44" i="3"/>
  <c r="Q45" i="3"/>
  <c r="Q46" i="3"/>
  <c r="Q47" i="3"/>
  <c r="Q48" i="3"/>
  <c r="Q49" i="3"/>
  <c r="Q41" i="3"/>
  <c r="Q37" i="3"/>
  <c r="Q38" i="3"/>
  <c r="Q36" i="3"/>
  <c r="Q31" i="3"/>
  <c r="Q32" i="3"/>
  <c r="Q33" i="3"/>
  <c r="Q30" i="3"/>
  <c r="Q27" i="3"/>
  <c r="Q26" i="3"/>
  <c r="Q21" i="3"/>
  <c r="Q22" i="3"/>
  <c r="Q23" i="3"/>
  <c r="Q20" i="3"/>
  <c r="Q13" i="3"/>
  <c r="Q14" i="3"/>
  <c r="Q15" i="3"/>
  <c r="Q16" i="3"/>
  <c r="Q17" i="3"/>
  <c r="Q12" i="3"/>
  <c r="AJ37" i="3" l="1"/>
  <c r="AE28" i="3"/>
  <c r="AJ22" i="3"/>
  <c r="AG24" i="3"/>
  <c r="AE10" i="3"/>
  <c r="AF10" i="3" s="1"/>
  <c r="AG10" i="3" s="1"/>
  <c r="AH10" i="3" s="1"/>
  <c r="AI10" i="3" s="1"/>
  <c r="AJ10" i="3" s="1"/>
  <c r="AJ6" i="3"/>
  <c r="AF6" i="3"/>
  <c r="AG6" i="3" s="1"/>
  <c r="AH6" i="3" s="1"/>
  <c r="AI6" i="3" s="1"/>
  <c r="AB49" i="2"/>
  <c r="AA49" i="2"/>
  <c r="Z49" i="2"/>
  <c r="Y49" i="2"/>
  <c r="Y49" i="4" s="1"/>
  <c r="X49" i="2"/>
  <c r="U49" i="2"/>
  <c r="T49" i="2"/>
  <c r="S49" i="2"/>
  <c r="R49" i="2"/>
  <c r="R49" i="4" s="1"/>
  <c r="Q49" i="2"/>
  <c r="N49" i="2"/>
  <c r="M49" i="2"/>
  <c r="L49" i="2"/>
  <c r="K49" i="2"/>
  <c r="J49" i="2"/>
  <c r="J49" i="4" s="1"/>
  <c r="G49" i="2"/>
  <c r="F49" i="2"/>
  <c r="E49" i="2"/>
  <c r="D49" i="2"/>
  <c r="C49" i="2"/>
  <c r="AB48" i="2"/>
  <c r="AA48" i="2"/>
  <c r="Z48" i="2"/>
  <c r="Z48" i="4" s="1"/>
  <c r="Y48" i="2"/>
  <c r="X48" i="2"/>
  <c r="U48" i="2"/>
  <c r="T48" i="2"/>
  <c r="S48" i="2"/>
  <c r="S48" i="4" s="1"/>
  <c r="R48" i="2"/>
  <c r="Q48" i="2"/>
  <c r="Q48" i="4" s="1"/>
  <c r="N48" i="2"/>
  <c r="M48" i="2"/>
  <c r="L48" i="2"/>
  <c r="L48" i="4" s="1"/>
  <c r="K48" i="2"/>
  <c r="J48" i="2"/>
  <c r="G48" i="2"/>
  <c r="F48" i="2"/>
  <c r="E48" i="2"/>
  <c r="D48" i="2"/>
  <c r="C48" i="2"/>
  <c r="AB47" i="2"/>
  <c r="AA47" i="2"/>
  <c r="Z47" i="2"/>
  <c r="Y47" i="2"/>
  <c r="Y47" i="4" s="1"/>
  <c r="X47" i="2"/>
  <c r="U47" i="2"/>
  <c r="T47" i="2"/>
  <c r="T47" i="4" s="1"/>
  <c r="S47" i="2"/>
  <c r="R47" i="2"/>
  <c r="Q47" i="2"/>
  <c r="N47" i="2"/>
  <c r="M47" i="2"/>
  <c r="L47" i="2"/>
  <c r="K47" i="2"/>
  <c r="J47" i="2"/>
  <c r="J47" i="4" s="1"/>
  <c r="G47" i="2"/>
  <c r="F47" i="2"/>
  <c r="E47" i="2"/>
  <c r="D47" i="2"/>
  <c r="C47" i="2"/>
  <c r="AB46" i="2"/>
  <c r="AA46" i="2"/>
  <c r="Z46" i="2"/>
  <c r="Z46" i="4" s="1"/>
  <c r="Y46" i="2"/>
  <c r="X46" i="2"/>
  <c r="U46" i="2"/>
  <c r="T46" i="2"/>
  <c r="S46" i="2"/>
  <c r="R46" i="2"/>
  <c r="Q46" i="2"/>
  <c r="Q46" i="4" s="1"/>
  <c r="N46" i="2"/>
  <c r="M46" i="2"/>
  <c r="L46" i="2"/>
  <c r="K46" i="2"/>
  <c r="J46" i="2"/>
  <c r="G46" i="2"/>
  <c r="F46" i="2"/>
  <c r="E46" i="2"/>
  <c r="D46" i="2"/>
  <c r="C46" i="2"/>
  <c r="AB45" i="2"/>
  <c r="AB45" i="4" s="1"/>
  <c r="AA45" i="2"/>
  <c r="AA45" i="4" s="1"/>
  <c r="Z45" i="2"/>
  <c r="Y45" i="2"/>
  <c r="Y45" i="4" s="1"/>
  <c r="X45" i="2"/>
  <c r="U45" i="2"/>
  <c r="T45" i="2"/>
  <c r="S45" i="2"/>
  <c r="R45" i="2"/>
  <c r="R45" i="4" s="1"/>
  <c r="Q45" i="2"/>
  <c r="N45" i="2"/>
  <c r="M45" i="2"/>
  <c r="L45" i="2"/>
  <c r="K45" i="2"/>
  <c r="J45" i="2"/>
  <c r="G45" i="2"/>
  <c r="F45" i="2"/>
  <c r="E45" i="2"/>
  <c r="D45" i="2"/>
  <c r="C45" i="2"/>
  <c r="AB44" i="2"/>
  <c r="AA44" i="2"/>
  <c r="Z44" i="2"/>
  <c r="Z44" i="4" s="1"/>
  <c r="Y44" i="2"/>
  <c r="X44" i="2"/>
  <c r="U44" i="2"/>
  <c r="T44" i="2"/>
  <c r="S44" i="2"/>
  <c r="S44" i="4" s="1"/>
  <c r="R44" i="2"/>
  <c r="Q44" i="2"/>
  <c r="Q44" i="4" s="1"/>
  <c r="N44" i="2"/>
  <c r="M44" i="2"/>
  <c r="L44" i="2"/>
  <c r="K44" i="2"/>
  <c r="J44" i="2"/>
  <c r="G44" i="2"/>
  <c r="F44" i="2"/>
  <c r="E44" i="2"/>
  <c r="D44" i="2"/>
  <c r="C44" i="2"/>
  <c r="AB43" i="2"/>
  <c r="AB43" i="4" s="1"/>
  <c r="AA43" i="2"/>
  <c r="Z43" i="2"/>
  <c r="Y43" i="2"/>
  <c r="Y43" i="4" s="1"/>
  <c r="X43" i="2"/>
  <c r="X43" i="4" s="1"/>
  <c r="U43" i="2"/>
  <c r="T43" i="2"/>
  <c r="S43" i="2"/>
  <c r="R43" i="2"/>
  <c r="R43" i="4" s="1"/>
  <c r="Q43" i="2"/>
  <c r="N43" i="2"/>
  <c r="M43" i="2"/>
  <c r="L43" i="2"/>
  <c r="K43" i="2"/>
  <c r="J43" i="2"/>
  <c r="G43" i="2"/>
  <c r="F43" i="2"/>
  <c r="E43" i="2"/>
  <c r="D43" i="2"/>
  <c r="C43" i="2"/>
  <c r="AB42" i="2"/>
  <c r="AA42" i="2"/>
  <c r="Z42" i="2"/>
  <c r="Y42" i="2"/>
  <c r="X42" i="2"/>
  <c r="X42" i="4" s="1"/>
  <c r="U42" i="2"/>
  <c r="T42" i="2"/>
  <c r="S42" i="2"/>
  <c r="S42" i="4" s="1"/>
  <c r="R42" i="2"/>
  <c r="R42" i="4" s="1"/>
  <c r="Q42" i="2"/>
  <c r="Q42" i="4" s="1"/>
  <c r="N42" i="2"/>
  <c r="M42" i="2"/>
  <c r="L42" i="2"/>
  <c r="K42" i="2"/>
  <c r="J42" i="2"/>
  <c r="G42" i="2"/>
  <c r="F42" i="2"/>
  <c r="E42" i="2"/>
  <c r="D42" i="2"/>
  <c r="C42" i="2"/>
  <c r="AB41" i="2"/>
  <c r="AA41" i="2"/>
  <c r="Z41" i="2"/>
  <c r="Y41" i="2"/>
  <c r="Y41" i="4" s="1"/>
  <c r="X41" i="2"/>
  <c r="U41" i="2"/>
  <c r="T41" i="2"/>
  <c r="S41" i="2"/>
  <c r="R41" i="2"/>
  <c r="Q41" i="2"/>
  <c r="N41" i="2"/>
  <c r="M41" i="2"/>
  <c r="L41" i="2"/>
  <c r="K41" i="2"/>
  <c r="J41" i="2"/>
  <c r="G41" i="2"/>
  <c r="F41" i="2"/>
  <c r="E41" i="2"/>
  <c r="D41" i="2"/>
  <c r="C41" i="2"/>
  <c r="AB38" i="2"/>
  <c r="AA38" i="2"/>
  <c r="Z38" i="2"/>
  <c r="Y38" i="2"/>
  <c r="X38" i="2"/>
  <c r="U38" i="2"/>
  <c r="T38" i="2"/>
  <c r="S38" i="2"/>
  <c r="S38" i="4" s="1"/>
  <c r="R38" i="2"/>
  <c r="Q38" i="2"/>
  <c r="Q38" i="4" s="1"/>
  <c r="N38" i="2"/>
  <c r="M38" i="2"/>
  <c r="L38" i="2"/>
  <c r="K38" i="2"/>
  <c r="J38" i="2"/>
  <c r="G38" i="2"/>
  <c r="F38" i="2"/>
  <c r="E38" i="2"/>
  <c r="D38" i="2"/>
  <c r="C38" i="2"/>
  <c r="AB37" i="2"/>
  <c r="AA37" i="2"/>
  <c r="Z37" i="2"/>
  <c r="Y37" i="2"/>
  <c r="Y37" i="4" s="1"/>
  <c r="X37" i="2"/>
  <c r="U37" i="2"/>
  <c r="T37" i="2"/>
  <c r="T37" i="4" s="1"/>
  <c r="S37" i="2"/>
  <c r="R37" i="2"/>
  <c r="Q37" i="2"/>
  <c r="N37" i="2"/>
  <c r="M37" i="2"/>
  <c r="L37" i="2"/>
  <c r="K37" i="2"/>
  <c r="J37" i="2"/>
  <c r="J37" i="4" s="1"/>
  <c r="G37" i="2"/>
  <c r="F37" i="2"/>
  <c r="E37" i="2"/>
  <c r="D37" i="2"/>
  <c r="C37" i="2"/>
  <c r="AB36" i="2"/>
  <c r="AA36" i="2"/>
  <c r="Z36" i="2"/>
  <c r="Y36" i="2"/>
  <c r="X36" i="2"/>
  <c r="U36" i="2"/>
  <c r="T36" i="2"/>
  <c r="S36" i="2"/>
  <c r="S36" i="4" s="1"/>
  <c r="R36" i="2"/>
  <c r="R36" i="4" s="1"/>
  <c r="Q36" i="2"/>
  <c r="Q36" i="4" s="1"/>
  <c r="N36" i="2"/>
  <c r="M36" i="2"/>
  <c r="L36" i="2"/>
  <c r="K36" i="2"/>
  <c r="J36" i="2"/>
  <c r="G36" i="2"/>
  <c r="F36" i="2"/>
  <c r="E36" i="2"/>
  <c r="D36" i="2"/>
  <c r="C36" i="2"/>
  <c r="AB33" i="2"/>
  <c r="AB33" i="4" s="1"/>
  <c r="AA33" i="2"/>
  <c r="Z33" i="2"/>
  <c r="Y33" i="2"/>
  <c r="Y33" i="4" s="1"/>
  <c r="X33" i="2"/>
  <c r="U33" i="2"/>
  <c r="T33" i="2"/>
  <c r="S33" i="2"/>
  <c r="R33" i="2"/>
  <c r="Q33" i="2"/>
  <c r="Q33" i="4" s="1"/>
  <c r="N33" i="2"/>
  <c r="M33" i="2"/>
  <c r="L33" i="2"/>
  <c r="K33" i="2"/>
  <c r="J33" i="2"/>
  <c r="G33" i="2"/>
  <c r="F33" i="2"/>
  <c r="E33" i="2"/>
  <c r="D33" i="2"/>
  <c r="C33" i="2"/>
  <c r="AB32" i="2"/>
  <c r="AA32" i="2"/>
  <c r="Z32" i="2"/>
  <c r="Z32" i="4" s="1"/>
  <c r="Y32" i="2"/>
  <c r="X32" i="2"/>
  <c r="U32" i="2"/>
  <c r="T32" i="2"/>
  <c r="S32" i="2"/>
  <c r="S32" i="4" s="1"/>
  <c r="R32" i="2"/>
  <c r="Q32" i="2"/>
  <c r="Q32" i="4" s="1"/>
  <c r="N32" i="2"/>
  <c r="M32" i="2"/>
  <c r="L32" i="2"/>
  <c r="K32" i="2"/>
  <c r="J32" i="2"/>
  <c r="G32" i="2"/>
  <c r="F32" i="2"/>
  <c r="E32" i="2"/>
  <c r="D32" i="2"/>
  <c r="C32" i="2"/>
  <c r="AB31" i="2"/>
  <c r="AA31" i="2"/>
  <c r="Z31" i="2"/>
  <c r="Y31" i="2"/>
  <c r="X31" i="2"/>
  <c r="U31" i="2"/>
  <c r="T31" i="2"/>
  <c r="S31" i="2"/>
  <c r="R31" i="2"/>
  <c r="Q31" i="2"/>
  <c r="N31" i="2"/>
  <c r="M31" i="2"/>
  <c r="L31" i="2"/>
  <c r="L31" i="4" s="1"/>
  <c r="K31" i="2"/>
  <c r="J31" i="2"/>
  <c r="G31" i="2"/>
  <c r="F31" i="2"/>
  <c r="E31" i="2"/>
  <c r="D31" i="2"/>
  <c r="C31" i="2"/>
  <c r="AB30" i="2"/>
  <c r="AA30" i="2"/>
  <c r="Z30" i="2"/>
  <c r="Y30" i="2"/>
  <c r="X30" i="2"/>
  <c r="X30" i="4" s="1"/>
  <c r="U30" i="2"/>
  <c r="T30" i="2"/>
  <c r="S30" i="2"/>
  <c r="S30" i="4" s="1"/>
  <c r="R30" i="2"/>
  <c r="Q30" i="2"/>
  <c r="Q30" i="4" s="1"/>
  <c r="N30" i="2"/>
  <c r="M30" i="2"/>
  <c r="L30" i="2"/>
  <c r="K30" i="2"/>
  <c r="J30" i="2"/>
  <c r="G30" i="2"/>
  <c r="F30" i="2"/>
  <c r="E30" i="2"/>
  <c r="D30" i="2"/>
  <c r="C30" i="2"/>
  <c r="AB27" i="2"/>
  <c r="AA27" i="2"/>
  <c r="AA27" i="4" s="1"/>
  <c r="Z27" i="2"/>
  <c r="Y27" i="2"/>
  <c r="Y27" i="4" s="1"/>
  <c r="X27" i="2"/>
  <c r="U27" i="2"/>
  <c r="T27" i="2"/>
  <c r="S27" i="2"/>
  <c r="R27" i="2"/>
  <c r="Q27" i="2"/>
  <c r="N27" i="2"/>
  <c r="M27" i="2"/>
  <c r="L27" i="2"/>
  <c r="K27" i="2"/>
  <c r="J27" i="2"/>
  <c r="G27" i="2"/>
  <c r="F27" i="2"/>
  <c r="E27" i="2"/>
  <c r="D27" i="2"/>
  <c r="C27" i="2"/>
  <c r="AB26" i="2"/>
  <c r="AA26" i="2"/>
  <c r="Z26" i="2"/>
  <c r="Y26" i="2"/>
  <c r="X26" i="2"/>
  <c r="U26" i="2"/>
  <c r="T26" i="2"/>
  <c r="S26" i="2"/>
  <c r="S26" i="4" s="1"/>
  <c r="R26" i="2"/>
  <c r="Q26" i="2"/>
  <c r="N26" i="2"/>
  <c r="M26" i="2"/>
  <c r="L26" i="2"/>
  <c r="K26" i="2"/>
  <c r="J26" i="2"/>
  <c r="G26" i="2"/>
  <c r="F26" i="2"/>
  <c r="E26" i="2"/>
  <c r="D26" i="2"/>
  <c r="C26" i="2"/>
  <c r="AB23" i="2"/>
  <c r="AA23" i="2"/>
  <c r="Z23" i="2"/>
  <c r="Y23" i="2"/>
  <c r="Y23" i="4" s="1"/>
  <c r="X23" i="2"/>
  <c r="U23" i="2"/>
  <c r="T23" i="2"/>
  <c r="T23" i="4" s="1"/>
  <c r="S23" i="2"/>
  <c r="R23" i="2"/>
  <c r="Q23" i="2"/>
  <c r="N23" i="2"/>
  <c r="M23" i="2"/>
  <c r="L23" i="2"/>
  <c r="K23" i="2"/>
  <c r="J23" i="2"/>
  <c r="J23" i="4" s="1"/>
  <c r="G23" i="2"/>
  <c r="F23" i="2"/>
  <c r="E23" i="2"/>
  <c r="D23" i="2"/>
  <c r="C23" i="2"/>
  <c r="AB22" i="2"/>
  <c r="AA22" i="2"/>
  <c r="Z22" i="2"/>
  <c r="Y22" i="2"/>
  <c r="X22" i="2"/>
  <c r="U22" i="2"/>
  <c r="T22" i="2"/>
  <c r="S22" i="2"/>
  <c r="S22" i="4" s="1"/>
  <c r="R22" i="2"/>
  <c r="Q22" i="2"/>
  <c r="N22" i="2"/>
  <c r="M22" i="2"/>
  <c r="L22" i="2"/>
  <c r="K22" i="2"/>
  <c r="J22" i="2"/>
  <c r="G22" i="2"/>
  <c r="F22" i="2"/>
  <c r="E22" i="2"/>
  <c r="D22" i="2"/>
  <c r="C22" i="2"/>
  <c r="AB21" i="2"/>
  <c r="AA21" i="2"/>
  <c r="Z21" i="2"/>
  <c r="Y21" i="2"/>
  <c r="Y21" i="4" s="1"/>
  <c r="X21" i="2"/>
  <c r="U21" i="2"/>
  <c r="T21" i="2"/>
  <c r="S21" i="2"/>
  <c r="R21" i="2"/>
  <c r="Q21" i="2"/>
  <c r="N21" i="2"/>
  <c r="M21" i="2"/>
  <c r="L21" i="2"/>
  <c r="K21" i="2"/>
  <c r="J21" i="2"/>
  <c r="G21" i="2"/>
  <c r="F21" i="2"/>
  <c r="E21" i="2"/>
  <c r="D21" i="2"/>
  <c r="C21" i="2"/>
  <c r="AB20" i="2"/>
  <c r="AA20" i="2"/>
  <c r="Z20" i="2"/>
  <c r="Z20" i="4" s="1"/>
  <c r="Y20" i="2"/>
  <c r="X20" i="2"/>
  <c r="U20" i="2"/>
  <c r="T20" i="2"/>
  <c r="S20" i="2"/>
  <c r="R20" i="2"/>
  <c r="Q20" i="2"/>
  <c r="N20" i="2"/>
  <c r="M20" i="2"/>
  <c r="L20" i="2"/>
  <c r="K20" i="2"/>
  <c r="J20" i="2"/>
  <c r="G20" i="2"/>
  <c r="F20" i="2"/>
  <c r="E20" i="2"/>
  <c r="D20" i="2"/>
  <c r="C20" i="2"/>
  <c r="AB17" i="2"/>
  <c r="AA17" i="2"/>
  <c r="Z17" i="2"/>
  <c r="Y17" i="2"/>
  <c r="X17" i="2"/>
  <c r="U17" i="2"/>
  <c r="T17" i="2"/>
  <c r="S17" i="2"/>
  <c r="R17" i="2"/>
  <c r="Q17" i="2"/>
  <c r="N17" i="2"/>
  <c r="M17" i="2"/>
  <c r="L17" i="2"/>
  <c r="K17" i="2"/>
  <c r="J17" i="2"/>
  <c r="G17" i="2"/>
  <c r="F17" i="2"/>
  <c r="E17" i="2"/>
  <c r="D17" i="2"/>
  <c r="C17" i="2"/>
  <c r="AB16" i="2"/>
  <c r="AA16" i="2"/>
  <c r="Z16" i="2"/>
  <c r="Y16" i="2"/>
  <c r="X16" i="2"/>
  <c r="U16" i="2"/>
  <c r="T16" i="2"/>
  <c r="S16" i="2"/>
  <c r="S16" i="4" s="1"/>
  <c r="R16" i="2"/>
  <c r="R16" i="4" s="1"/>
  <c r="Q16" i="2"/>
  <c r="Q16" i="4" s="1"/>
  <c r="N16" i="2"/>
  <c r="M16" i="2"/>
  <c r="L16" i="2"/>
  <c r="K16" i="2"/>
  <c r="J16" i="2"/>
  <c r="G16" i="2"/>
  <c r="F16" i="2"/>
  <c r="E16" i="2"/>
  <c r="D16" i="2"/>
  <c r="C16" i="2"/>
  <c r="AB15" i="2"/>
  <c r="AA15" i="2"/>
  <c r="Z15" i="2"/>
  <c r="Y15" i="2"/>
  <c r="Y15" i="4" s="1"/>
  <c r="X15" i="2"/>
  <c r="X15" i="4" s="1"/>
  <c r="U15" i="2"/>
  <c r="T15" i="2"/>
  <c r="S15" i="2"/>
  <c r="R15" i="2"/>
  <c r="Q15" i="2"/>
  <c r="N15" i="2"/>
  <c r="M15" i="2"/>
  <c r="L15" i="2"/>
  <c r="K15" i="2"/>
  <c r="J15" i="2"/>
  <c r="J15" i="4" s="1"/>
  <c r="G15" i="2"/>
  <c r="F15" i="2"/>
  <c r="E15" i="2"/>
  <c r="D15" i="2"/>
  <c r="C15" i="2"/>
  <c r="AB14" i="2"/>
  <c r="AA14" i="2"/>
  <c r="Z14" i="2"/>
  <c r="Y14" i="2"/>
  <c r="Y14" i="4" s="1"/>
  <c r="X14" i="2"/>
  <c r="X14" i="4" s="1"/>
  <c r="U14" i="2"/>
  <c r="T14" i="2"/>
  <c r="S14" i="2"/>
  <c r="R14" i="2"/>
  <c r="R14" i="4" s="1"/>
  <c r="Q14" i="2"/>
  <c r="Q14" i="4" s="1"/>
  <c r="N14" i="2"/>
  <c r="M14" i="2"/>
  <c r="L14" i="2"/>
  <c r="K14" i="2"/>
  <c r="J14" i="2"/>
  <c r="G14" i="2"/>
  <c r="F14" i="2"/>
  <c r="E14" i="2"/>
  <c r="D14" i="2"/>
  <c r="C14" i="2"/>
  <c r="AB13" i="2"/>
  <c r="AA13" i="2"/>
  <c r="Z13" i="2"/>
  <c r="Y13" i="2"/>
  <c r="Y13" i="4" s="1"/>
  <c r="X13" i="2"/>
  <c r="U13" i="2"/>
  <c r="T13" i="2"/>
  <c r="S13" i="2"/>
  <c r="R13" i="2"/>
  <c r="Q13" i="2"/>
  <c r="N13" i="2"/>
  <c r="M13" i="2"/>
  <c r="L13" i="2"/>
  <c r="K13" i="2"/>
  <c r="J13" i="2"/>
  <c r="G13" i="2"/>
  <c r="F13" i="2"/>
  <c r="E13" i="2"/>
  <c r="D13" i="2"/>
  <c r="C13" i="2"/>
  <c r="Y12" i="2"/>
  <c r="Y12" i="4" s="1"/>
  <c r="X12" i="2"/>
  <c r="AC12" i="2" s="1"/>
  <c r="R12" i="2"/>
  <c r="Q12" i="2"/>
  <c r="K12" i="2"/>
  <c r="J12" i="2"/>
  <c r="D12" i="2"/>
  <c r="C12" i="2"/>
  <c r="K10" i="2"/>
  <c r="L10" i="2" s="1"/>
  <c r="M10" i="2" s="1"/>
  <c r="N10" i="2" s="1"/>
  <c r="O10" i="2" s="1"/>
  <c r="Q10" i="2" s="1"/>
  <c r="R10" i="2" s="1"/>
  <c r="S10" i="2" s="1"/>
  <c r="T10" i="2" s="1"/>
  <c r="U10" i="2" s="1"/>
  <c r="V10" i="2" s="1"/>
  <c r="X10" i="2" s="1"/>
  <c r="Y10" i="2" s="1"/>
  <c r="Z10" i="2" s="1"/>
  <c r="AA10" i="2" s="1"/>
  <c r="AB10" i="2" s="1"/>
  <c r="AC10" i="2" s="1"/>
  <c r="D10" i="2"/>
  <c r="E10" i="2" s="1"/>
  <c r="F10" i="2" s="1"/>
  <c r="G10" i="2" s="1"/>
  <c r="H10" i="2" s="1"/>
  <c r="AC6" i="2"/>
  <c r="Z6" i="2"/>
  <c r="AA6" i="2" s="1"/>
  <c r="AB6" i="2" s="1"/>
  <c r="Y6" i="2"/>
  <c r="V6" i="2"/>
  <c r="O6" i="2"/>
  <c r="H6" i="2"/>
  <c r="G6" i="2"/>
  <c r="F6" i="2"/>
  <c r="E6" i="2"/>
  <c r="D6" i="2"/>
  <c r="AB12" i="4"/>
  <c r="AA12" i="4"/>
  <c r="Z12" i="4"/>
  <c r="U12" i="4"/>
  <c r="T12" i="4"/>
  <c r="S12" i="4"/>
  <c r="N12" i="4"/>
  <c r="M12" i="4"/>
  <c r="L12" i="4"/>
  <c r="G12" i="4"/>
  <c r="F12" i="4"/>
  <c r="E12" i="4"/>
  <c r="AB46" i="4"/>
  <c r="AA44" i="4"/>
  <c r="AB36" i="4"/>
  <c r="Z27" i="4"/>
  <c r="AA28" i="3"/>
  <c r="AA20" i="4"/>
  <c r="Z15" i="4"/>
  <c r="S46" i="4"/>
  <c r="T14" i="4"/>
  <c r="N49" i="3"/>
  <c r="M49" i="3"/>
  <c r="N48" i="3"/>
  <c r="M48" i="3"/>
  <c r="N47" i="3"/>
  <c r="M47" i="3"/>
  <c r="N46" i="3"/>
  <c r="M46" i="3"/>
  <c r="N45" i="3"/>
  <c r="M45" i="3"/>
  <c r="N44" i="3"/>
  <c r="M44" i="3"/>
  <c r="N43" i="3"/>
  <c r="M43" i="3"/>
  <c r="N42" i="3"/>
  <c r="M42" i="3"/>
  <c r="N41" i="3"/>
  <c r="M41" i="3"/>
  <c r="N38" i="3"/>
  <c r="M38" i="3"/>
  <c r="N37" i="3"/>
  <c r="M37" i="3"/>
  <c r="N36" i="3"/>
  <c r="M36" i="3"/>
  <c r="N33" i="3"/>
  <c r="M33" i="3"/>
  <c r="N32" i="3"/>
  <c r="M32" i="3"/>
  <c r="N31" i="3"/>
  <c r="M31" i="3"/>
  <c r="N30" i="3"/>
  <c r="M30" i="3"/>
  <c r="N27" i="3"/>
  <c r="M27" i="3"/>
  <c r="N26" i="3"/>
  <c r="M26" i="3"/>
  <c r="N23" i="3"/>
  <c r="M23" i="3"/>
  <c r="N22" i="3"/>
  <c r="M22" i="3"/>
  <c r="N21" i="3"/>
  <c r="M21" i="3"/>
  <c r="N20" i="3"/>
  <c r="M20" i="3"/>
  <c r="N17" i="3"/>
  <c r="M17" i="3"/>
  <c r="N16" i="3"/>
  <c r="M16" i="3"/>
  <c r="N15" i="3"/>
  <c r="M15" i="3"/>
  <c r="N14" i="3"/>
  <c r="M14" i="3"/>
  <c r="N13" i="3"/>
  <c r="M13" i="3"/>
  <c r="G49" i="3"/>
  <c r="F49" i="3"/>
  <c r="E49" i="3"/>
  <c r="G48" i="3"/>
  <c r="G48" i="4" s="1"/>
  <c r="F48" i="3"/>
  <c r="F48" i="4" s="1"/>
  <c r="E48" i="3"/>
  <c r="G47" i="3"/>
  <c r="F47" i="3"/>
  <c r="E47" i="3"/>
  <c r="G46" i="3"/>
  <c r="F46" i="3"/>
  <c r="E46" i="3"/>
  <c r="G45" i="3"/>
  <c r="F45" i="3"/>
  <c r="E45" i="3"/>
  <c r="G44" i="3"/>
  <c r="F44" i="3"/>
  <c r="E44" i="3"/>
  <c r="G43" i="3"/>
  <c r="F43" i="3"/>
  <c r="E43" i="3"/>
  <c r="G42" i="3"/>
  <c r="G42" i="4" s="1"/>
  <c r="F42" i="3"/>
  <c r="E42" i="3"/>
  <c r="G41" i="3"/>
  <c r="F41" i="3"/>
  <c r="E41" i="3"/>
  <c r="G38" i="3"/>
  <c r="F38" i="3"/>
  <c r="F38" i="4" s="1"/>
  <c r="E38" i="3"/>
  <c r="G37" i="3"/>
  <c r="F37" i="3"/>
  <c r="E37" i="3"/>
  <c r="G36" i="3"/>
  <c r="F36" i="3"/>
  <c r="E36" i="3"/>
  <c r="G33" i="3"/>
  <c r="F33" i="3"/>
  <c r="E33" i="3"/>
  <c r="G32" i="3"/>
  <c r="F32" i="3"/>
  <c r="E32" i="3"/>
  <c r="G31" i="3"/>
  <c r="F31" i="3"/>
  <c r="E31" i="3"/>
  <c r="G30" i="3"/>
  <c r="F30" i="3"/>
  <c r="E30" i="3"/>
  <c r="G27" i="3"/>
  <c r="F27" i="3"/>
  <c r="E27" i="3"/>
  <c r="G26" i="3"/>
  <c r="F26" i="3"/>
  <c r="F26" i="4" s="1"/>
  <c r="E26" i="3"/>
  <c r="G23" i="3"/>
  <c r="F23" i="3"/>
  <c r="E23" i="3"/>
  <c r="G22" i="3"/>
  <c r="F22" i="3"/>
  <c r="E22" i="3"/>
  <c r="G21" i="3"/>
  <c r="F21" i="3"/>
  <c r="E21" i="3"/>
  <c r="G20" i="3"/>
  <c r="F20" i="3"/>
  <c r="E20" i="3"/>
  <c r="G17" i="3"/>
  <c r="F17" i="3"/>
  <c r="E17" i="3"/>
  <c r="G16" i="3"/>
  <c r="F16" i="3"/>
  <c r="E16" i="3"/>
  <c r="G15" i="3"/>
  <c r="F15" i="3"/>
  <c r="E15" i="3"/>
  <c r="G14" i="3"/>
  <c r="F14" i="3"/>
  <c r="F14" i="4" s="1"/>
  <c r="E14" i="3"/>
  <c r="G13" i="3"/>
  <c r="F13" i="3"/>
  <c r="E13" i="3"/>
  <c r="X49" i="4"/>
  <c r="X41" i="4"/>
  <c r="X31" i="4"/>
  <c r="Q45" i="4"/>
  <c r="Q22" i="4"/>
  <c r="J42" i="4"/>
  <c r="J20" i="4"/>
  <c r="J16" i="4"/>
  <c r="C49" i="3"/>
  <c r="C48" i="3"/>
  <c r="C47" i="3"/>
  <c r="C46" i="3"/>
  <c r="C45" i="3"/>
  <c r="C44" i="3"/>
  <c r="C43" i="3"/>
  <c r="C42" i="3"/>
  <c r="C41" i="3"/>
  <c r="C38" i="3"/>
  <c r="C37" i="3"/>
  <c r="C36" i="3"/>
  <c r="C33" i="3"/>
  <c r="C32" i="3"/>
  <c r="C31" i="3"/>
  <c r="C30" i="3"/>
  <c r="C27" i="3"/>
  <c r="C26" i="3"/>
  <c r="C23" i="3"/>
  <c r="C22" i="3"/>
  <c r="C21" i="3"/>
  <c r="C20" i="3"/>
  <c r="C17" i="3"/>
  <c r="C16" i="3"/>
  <c r="C15" i="3"/>
  <c r="C14" i="3"/>
  <c r="C13" i="3"/>
  <c r="C12" i="3"/>
  <c r="K10" i="4"/>
  <c r="L10" i="4" s="1"/>
  <c r="M10" i="4" s="1"/>
  <c r="N10" i="4" s="1"/>
  <c r="O10" i="4" s="1"/>
  <c r="Q10" i="4" s="1"/>
  <c r="R10" i="4" s="1"/>
  <c r="S10" i="4" s="1"/>
  <c r="T10" i="4" s="1"/>
  <c r="U10" i="4" s="1"/>
  <c r="V10" i="4" s="1"/>
  <c r="X10" i="4" s="1"/>
  <c r="Y10" i="4" s="1"/>
  <c r="Z10" i="4" s="1"/>
  <c r="AA10" i="4" s="1"/>
  <c r="AB10" i="4" s="1"/>
  <c r="AC10" i="4" s="1"/>
  <c r="D10" i="4"/>
  <c r="E10" i="4" s="1"/>
  <c r="F10" i="4" s="1"/>
  <c r="G10" i="4" s="1"/>
  <c r="H10" i="4" s="1"/>
  <c r="AC6" i="4"/>
  <c r="Y6" i="4"/>
  <c r="Z6" i="4"/>
  <c r="AA6" i="4" s="1"/>
  <c r="AB6" i="4" s="1"/>
  <c r="V6" i="4"/>
  <c r="O6" i="4"/>
  <c r="H6" i="4"/>
  <c r="G6" i="4"/>
  <c r="F6" i="4"/>
  <c r="E6" i="4"/>
  <c r="D6" i="4"/>
  <c r="K10" i="3"/>
  <c r="L10" i="3" s="1"/>
  <c r="M10" i="3" s="1"/>
  <c r="N10" i="3" s="1"/>
  <c r="O10" i="3" s="1"/>
  <c r="Q10" i="3" s="1"/>
  <c r="R10" i="3" s="1"/>
  <c r="S10" i="3" s="1"/>
  <c r="T10" i="3" s="1"/>
  <c r="U10" i="3" s="1"/>
  <c r="V10" i="3" s="1"/>
  <c r="X10" i="3" s="1"/>
  <c r="Y10" i="3" s="1"/>
  <c r="Z10" i="3" s="1"/>
  <c r="AA10" i="3" s="1"/>
  <c r="AB10" i="3" s="1"/>
  <c r="AC10" i="3" s="1"/>
  <c r="D10" i="3"/>
  <c r="E10" i="3"/>
  <c r="F10" i="3"/>
  <c r="G10" i="3"/>
  <c r="H10" i="3"/>
  <c r="AC6" i="3"/>
  <c r="Y6" i="3"/>
  <c r="Z6" i="3"/>
  <c r="AA6" i="3"/>
  <c r="AB6" i="3"/>
  <c r="V6" i="3"/>
  <c r="O6" i="3"/>
  <c r="H6" i="3"/>
  <c r="G6" i="3"/>
  <c r="F6" i="3"/>
  <c r="E6" i="3"/>
  <c r="D6" i="3"/>
  <c r="Y31" i="4"/>
  <c r="R48" i="4"/>
  <c r="R46" i="4"/>
  <c r="R44" i="4"/>
  <c r="R30" i="4"/>
  <c r="R26" i="4"/>
  <c r="R22" i="4"/>
  <c r="K49" i="3"/>
  <c r="K48" i="3"/>
  <c r="K47" i="3"/>
  <c r="K47" i="4" s="1"/>
  <c r="K46" i="3"/>
  <c r="K45" i="3"/>
  <c r="K44" i="3"/>
  <c r="K43" i="3"/>
  <c r="K42" i="3"/>
  <c r="K41" i="3"/>
  <c r="K38" i="3"/>
  <c r="K37" i="3"/>
  <c r="K36" i="3"/>
  <c r="K33" i="3"/>
  <c r="K33" i="4" s="1"/>
  <c r="K32" i="3"/>
  <c r="K31" i="3"/>
  <c r="K30" i="3"/>
  <c r="K27" i="3"/>
  <c r="K26" i="3"/>
  <c r="K23" i="3"/>
  <c r="K22" i="3"/>
  <c r="K21" i="3"/>
  <c r="K21" i="4" s="1"/>
  <c r="K20" i="3"/>
  <c r="K17" i="3"/>
  <c r="K16" i="3"/>
  <c r="K15" i="3"/>
  <c r="K14" i="3"/>
  <c r="K13" i="3"/>
  <c r="K12" i="3"/>
  <c r="D33" i="3"/>
  <c r="D32" i="3"/>
  <c r="D31" i="3"/>
  <c r="D30" i="3"/>
  <c r="D48" i="3"/>
  <c r="D47" i="3"/>
  <c r="D46" i="3"/>
  <c r="D45" i="3"/>
  <c r="D44" i="3"/>
  <c r="D43" i="3"/>
  <c r="D42" i="3"/>
  <c r="D41" i="3"/>
  <c r="D27" i="3"/>
  <c r="D26" i="3"/>
  <c r="D38" i="3"/>
  <c r="D37" i="3"/>
  <c r="D36" i="3"/>
  <c r="D23" i="3"/>
  <c r="D22" i="3"/>
  <c r="D21" i="3"/>
  <c r="D20" i="3"/>
  <c r="D17" i="3"/>
  <c r="D17" i="4" s="1"/>
  <c r="D16" i="3"/>
  <c r="D15" i="3"/>
  <c r="D14" i="3"/>
  <c r="D13" i="3"/>
  <c r="D12" i="3"/>
  <c r="J14" i="4"/>
  <c r="D49" i="3"/>
  <c r="D42" i="4" l="1"/>
  <c r="D44" i="4"/>
  <c r="D36" i="4"/>
  <c r="D48" i="4"/>
  <c r="D22" i="4"/>
  <c r="D32" i="4"/>
  <c r="G16" i="4"/>
  <c r="F21" i="4"/>
  <c r="G30" i="4"/>
  <c r="F33" i="4"/>
  <c r="F45" i="4"/>
  <c r="G14" i="4"/>
  <c r="G26" i="4"/>
  <c r="G38" i="4"/>
  <c r="F43" i="4"/>
  <c r="K22" i="4"/>
  <c r="K36" i="4"/>
  <c r="K46" i="4"/>
  <c r="F49" i="4"/>
  <c r="K23" i="4"/>
  <c r="K37" i="4"/>
  <c r="F22" i="4"/>
  <c r="F36" i="4"/>
  <c r="F46" i="4"/>
  <c r="M41" i="4"/>
  <c r="M45" i="4"/>
  <c r="G22" i="4"/>
  <c r="G36" i="4"/>
  <c r="G46" i="4"/>
  <c r="M49" i="4"/>
  <c r="AB32" i="4"/>
  <c r="AB38" i="4"/>
  <c r="F20" i="4"/>
  <c r="F32" i="4"/>
  <c r="F44" i="4"/>
  <c r="AB44" i="4"/>
  <c r="F18" i="2"/>
  <c r="AB18" i="2"/>
  <c r="L24" i="2"/>
  <c r="L28" i="2"/>
  <c r="L34" i="2"/>
  <c r="F50" i="2"/>
  <c r="R50" i="2"/>
  <c r="C12" i="4"/>
  <c r="X12" i="4"/>
  <c r="AC12" i="4" s="1"/>
  <c r="G32" i="4"/>
  <c r="G44" i="4"/>
  <c r="M17" i="4"/>
  <c r="AB22" i="4"/>
  <c r="G18" i="2"/>
  <c r="S18" i="2"/>
  <c r="C24" i="2"/>
  <c r="M24" i="2"/>
  <c r="Y24" i="2"/>
  <c r="M28" i="2"/>
  <c r="Y28" i="2"/>
  <c r="M34" i="2"/>
  <c r="Y34" i="2"/>
  <c r="M39" i="2"/>
  <c r="Y39" i="2"/>
  <c r="S50" i="2"/>
  <c r="AH28" i="3"/>
  <c r="M31" i="4"/>
  <c r="M43" i="4"/>
  <c r="M47" i="4"/>
  <c r="AB30" i="4"/>
  <c r="AA36" i="4"/>
  <c r="AB48" i="4"/>
  <c r="AI28" i="3"/>
  <c r="AH34" i="3"/>
  <c r="AB49" i="4"/>
  <c r="T13" i="4"/>
  <c r="G50" i="2"/>
  <c r="AB23" i="4"/>
  <c r="AB31" i="4"/>
  <c r="R31" i="4"/>
  <c r="F15" i="4"/>
  <c r="F27" i="4"/>
  <c r="F28" i="4" s="1"/>
  <c r="F41" i="4"/>
  <c r="R13" i="4"/>
  <c r="R23" i="4"/>
  <c r="R37" i="4"/>
  <c r="AA32" i="4"/>
  <c r="R21" i="4"/>
  <c r="F23" i="4"/>
  <c r="F37" i="4"/>
  <c r="F39" i="4" s="1"/>
  <c r="AH18" i="3"/>
  <c r="AB17" i="4"/>
  <c r="R33" i="4"/>
  <c r="R15" i="4"/>
  <c r="R41" i="4"/>
  <c r="AB16" i="4"/>
  <c r="AA22" i="4"/>
  <c r="AB27" i="4"/>
  <c r="AB50" i="2"/>
  <c r="K17" i="4"/>
  <c r="K43" i="4"/>
  <c r="G49" i="4"/>
  <c r="S28" i="3"/>
  <c r="S49" i="4"/>
  <c r="AA48" i="4"/>
  <c r="AJ42" i="3"/>
  <c r="G47" i="4"/>
  <c r="S13" i="4"/>
  <c r="U15" i="4"/>
  <c r="S23" i="4"/>
  <c r="U27" i="4"/>
  <c r="S37" i="4"/>
  <c r="S39" i="4" s="1"/>
  <c r="S47" i="4"/>
  <c r="Z49" i="4"/>
  <c r="T18" i="2"/>
  <c r="Z42" i="4"/>
  <c r="AJ17" i="3"/>
  <c r="AJ36" i="3"/>
  <c r="D12" i="4"/>
  <c r="T16" i="4"/>
  <c r="Z13" i="4"/>
  <c r="D23" i="4"/>
  <c r="D43" i="4"/>
  <c r="K15" i="4"/>
  <c r="K27" i="4"/>
  <c r="K41" i="4"/>
  <c r="K49" i="4"/>
  <c r="E46" i="4"/>
  <c r="AA16" i="4"/>
  <c r="AA30" i="4"/>
  <c r="K31" i="4"/>
  <c r="E20" i="4"/>
  <c r="E32" i="4"/>
  <c r="E44" i="4"/>
  <c r="N17" i="4"/>
  <c r="Z17" i="4"/>
  <c r="Z43" i="4"/>
  <c r="J18" i="2"/>
  <c r="E18" i="2"/>
  <c r="AA18" i="2"/>
  <c r="V14" i="2"/>
  <c r="V16" i="2"/>
  <c r="K24" i="2"/>
  <c r="U24" i="2"/>
  <c r="K28" i="2"/>
  <c r="K34" i="2"/>
  <c r="U34" i="2"/>
  <c r="K39" i="2"/>
  <c r="U39" i="2"/>
  <c r="E50" i="2"/>
  <c r="Q50" i="2"/>
  <c r="AA50" i="2"/>
  <c r="AJ46" i="3"/>
  <c r="AJ20" i="3"/>
  <c r="AF34" i="3"/>
  <c r="D30" i="4"/>
  <c r="Y20" i="4"/>
  <c r="Y44" i="4"/>
  <c r="C16" i="4"/>
  <c r="C30" i="4"/>
  <c r="C42" i="4"/>
  <c r="G13" i="4"/>
  <c r="G23" i="4"/>
  <c r="G37" i="4"/>
  <c r="M44" i="4"/>
  <c r="T15" i="4"/>
  <c r="T27" i="4"/>
  <c r="T41" i="4"/>
  <c r="U46" i="4"/>
  <c r="T49" i="4"/>
  <c r="AA43" i="4"/>
  <c r="AC14" i="2"/>
  <c r="AC16" i="2"/>
  <c r="AG18" i="3"/>
  <c r="AJ15" i="3"/>
  <c r="AF24" i="3"/>
  <c r="AJ27" i="3"/>
  <c r="AG34" i="3"/>
  <c r="AJ47" i="3"/>
  <c r="AJ44" i="3"/>
  <c r="AJ49" i="3"/>
  <c r="Y22" i="4"/>
  <c r="G21" i="4"/>
  <c r="AH24" i="3"/>
  <c r="AI34" i="3"/>
  <c r="D38" i="4"/>
  <c r="D46" i="4"/>
  <c r="J17" i="4"/>
  <c r="J31" i="4"/>
  <c r="J43" i="4"/>
  <c r="Q23" i="4"/>
  <c r="Q41" i="4"/>
  <c r="Q49" i="4"/>
  <c r="G45" i="4"/>
  <c r="N42" i="4"/>
  <c r="S21" i="4"/>
  <c r="S33" i="4"/>
  <c r="S45" i="4"/>
  <c r="Z16" i="4"/>
  <c r="AA49" i="4"/>
  <c r="AJ14" i="3"/>
  <c r="AI24" i="3"/>
  <c r="AJ26" i="3"/>
  <c r="AJ31" i="3"/>
  <c r="AF39" i="3"/>
  <c r="AF50" i="3"/>
  <c r="AG39" i="3"/>
  <c r="G33" i="4"/>
  <c r="M42" i="4"/>
  <c r="AI18" i="3"/>
  <c r="AJ32" i="3"/>
  <c r="AE50" i="3"/>
  <c r="J13" i="4"/>
  <c r="D26" i="4"/>
  <c r="Y48" i="4"/>
  <c r="G17" i="4"/>
  <c r="G31" i="4"/>
  <c r="M38" i="4"/>
  <c r="M48" i="4"/>
  <c r="T21" i="4"/>
  <c r="T33" i="4"/>
  <c r="T45" i="4"/>
  <c r="Y18" i="2"/>
  <c r="AJ21" i="3"/>
  <c r="AF28" i="3"/>
  <c r="AJ38" i="3"/>
  <c r="AG50" i="3"/>
  <c r="AJ43" i="3"/>
  <c r="Y46" i="4"/>
  <c r="D20" i="4"/>
  <c r="Y26" i="4"/>
  <c r="Y28" i="4" s="1"/>
  <c r="J21" i="4"/>
  <c r="J45" i="4"/>
  <c r="G43" i="4"/>
  <c r="E49" i="4"/>
  <c r="N14" i="4"/>
  <c r="N26" i="4"/>
  <c r="N38" i="4"/>
  <c r="N48" i="4"/>
  <c r="S17" i="4"/>
  <c r="S31" i="4"/>
  <c r="S43" i="4"/>
  <c r="Z14" i="4"/>
  <c r="Z26" i="4"/>
  <c r="Z28" i="4" s="1"/>
  <c r="Z38" i="4"/>
  <c r="AF18" i="3"/>
  <c r="AJ16" i="3"/>
  <c r="AG28" i="3"/>
  <c r="AJ33" i="3"/>
  <c r="AH39" i="3"/>
  <c r="AH50" i="3"/>
  <c r="AJ48" i="3"/>
  <c r="Y36" i="4"/>
  <c r="J33" i="4"/>
  <c r="K30" i="4"/>
  <c r="K42" i="4"/>
  <c r="R12" i="4"/>
  <c r="Y16" i="4"/>
  <c r="Y30" i="4"/>
  <c r="Y42" i="4"/>
  <c r="G15" i="4"/>
  <c r="G27" i="4"/>
  <c r="E37" i="4"/>
  <c r="G41" i="4"/>
  <c r="M22" i="4"/>
  <c r="M36" i="4"/>
  <c r="M46" i="4"/>
  <c r="T17" i="4"/>
  <c r="T43" i="4"/>
  <c r="J24" i="2"/>
  <c r="T24" i="2"/>
  <c r="J28" i="2"/>
  <c r="T28" i="2"/>
  <c r="J34" i="2"/>
  <c r="T34" i="2"/>
  <c r="O32" i="2"/>
  <c r="J39" i="2"/>
  <c r="T39" i="2"/>
  <c r="D50" i="2"/>
  <c r="Z50" i="2"/>
  <c r="O42" i="2"/>
  <c r="AJ13" i="3"/>
  <c r="AJ23" i="3"/>
  <c r="AJ30" i="3"/>
  <c r="AI39" i="3"/>
  <c r="AI50" i="3"/>
  <c r="AJ45" i="3"/>
  <c r="AE24" i="3"/>
  <c r="AE34" i="3"/>
  <c r="AE39" i="3"/>
  <c r="AE18" i="3"/>
  <c r="D27" i="4"/>
  <c r="J38" i="4"/>
  <c r="AJ12" i="3"/>
  <c r="AJ41" i="3"/>
  <c r="U38" i="4"/>
  <c r="E39" i="3"/>
  <c r="J32" i="4"/>
  <c r="T20" i="4"/>
  <c r="D37" i="4"/>
  <c r="D45" i="4"/>
  <c r="J44" i="4"/>
  <c r="D33" i="4"/>
  <c r="K20" i="4"/>
  <c r="K32" i="4"/>
  <c r="J22" i="4"/>
  <c r="J36" i="4"/>
  <c r="Q15" i="4"/>
  <c r="Q31" i="4"/>
  <c r="Q34" i="4" s="1"/>
  <c r="Q43" i="4"/>
  <c r="E15" i="4"/>
  <c r="E27" i="4"/>
  <c r="E41" i="4"/>
  <c r="M14" i="4"/>
  <c r="L17" i="4"/>
  <c r="N21" i="4"/>
  <c r="M28" i="3"/>
  <c r="N33" i="4"/>
  <c r="N45" i="4"/>
  <c r="T30" i="4"/>
  <c r="T42" i="4"/>
  <c r="AA13" i="4"/>
  <c r="AB20" i="4"/>
  <c r="AA23" i="4"/>
  <c r="Z30" i="4"/>
  <c r="AA37" i="4"/>
  <c r="AB41" i="4"/>
  <c r="AA46" i="4"/>
  <c r="R18" i="2"/>
  <c r="H22" i="2"/>
  <c r="H26" i="2"/>
  <c r="H30" i="2"/>
  <c r="H32" i="2"/>
  <c r="H36" i="2"/>
  <c r="H38" i="2"/>
  <c r="H42" i="2"/>
  <c r="H44" i="2"/>
  <c r="H46" i="2"/>
  <c r="H48" i="2"/>
  <c r="AB13" i="4"/>
  <c r="Z21" i="4"/>
  <c r="Z33" i="4"/>
  <c r="AB39" i="3"/>
  <c r="V13" i="2"/>
  <c r="V15" i="2"/>
  <c r="V17" i="2"/>
  <c r="D24" i="2"/>
  <c r="N24" i="2"/>
  <c r="Z24" i="2"/>
  <c r="D28" i="2"/>
  <c r="N28" i="2"/>
  <c r="Z28" i="2"/>
  <c r="D34" i="2"/>
  <c r="N34" i="2"/>
  <c r="Z34" i="2"/>
  <c r="O31" i="2"/>
  <c r="D39" i="2"/>
  <c r="N39" i="2"/>
  <c r="Z39" i="2"/>
  <c r="J50" i="2"/>
  <c r="T50" i="2"/>
  <c r="N50" i="2"/>
  <c r="Q13" i="4"/>
  <c r="E23" i="4"/>
  <c r="T38" i="4"/>
  <c r="AA33" i="4"/>
  <c r="L18" i="2"/>
  <c r="AC13" i="2"/>
  <c r="O15" i="2"/>
  <c r="AC15" i="2"/>
  <c r="O17" i="2"/>
  <c r="AC17" i="2"/>
  <c r="E24" i="2"/>
  <c r="Q24" i="2"/>
  <c r="AA24" i="2"/>
  <c r="V21" i="2"/>
  <c r="V23" i="2"/>
  <c r="E28" i="2"/>
  <c r="Q28" i="2"/>
  <c r="AA28" i="2"/>
  <c r="V27" i="2"/>
  <c r="E34" i="2"/>
  <c r="Q34" i="2"/>
  <c r="AA34" i="2"/>
  <c r="V31" i="2"/>
  <c r="V33" i="2"/>
  <c r="E39" i="2"/>
  <c r="Q39" i="2"/>
  <c r="AA39" i="2"/>
  <c r="V37" i="2"/>
  <c r="K50" i="2"/>
  <c r="U50" i="2"/>
  <c r="O43" i="2"/>
  <c r="V43" i="2"/>
  <c r="O45" i="2"/>
  <c r="V45" i="2"/>
  <c r="V47" i="2"/>
  <c r="V49" i="2"/>
  <c r="J12" i="4"/>
  <c r="Q17" i="4"/>
  <c r="F13" i="4"/>
  <c r="D41" i="4"/>
  <c r="K13" i="4"/>
  <c r="R17" i="4"/>
  <c r="J48" i="4"/>
  <c r="Q20" i="4"/>
  <c r="S15" i="4"/>
  <c r="T31" i="4"/>
  <c r="AA14" i="4"/>
  <c r="AB21" i="4"/>
  <c r="H13" i="2"/>
  <c r="R24" i="2"/>
  <c r="AB24" i="2"/>
  <c r="O21" i="2"/>
  <c r="AC21" i="2"/>
  <c r="O23" i="2"/>
  <c r="AC23" i="2"/>
  <c r="F28" i="2"/>
  <c r="R28" i="2"/>
  <c r="AB28" i="2"/>
  <c r="O27" i="2"/>
  <c r="AC27" i="2"/>
  <c r="F34" i="2"/>
  <c r="R34" i="2"/>
  <c r="AB34" i="2"/>
  <c r="AC31" i="2"/>
  <c r="O33" i="2"/>
  <c r="AC33" i="2"/>
  <c r="F39" i="2"/>
  <c r="R39" i="2"/>
  <c r="AB39" i="2"/>
  <c r="O37" i="2"/>
  <c r="AC37" i="2"/>
  <c r="L50" i="2"/>
  <c r="AC41" i="2"/>
  <c r="AC43" i="2"/>
  <c r="AC45" i="2"/>
  <c r="O47" i="2"/>
  <c r="AC47" i="2"/>
  <c r="O49" i="2"/>
  <c r="AC49" i="2"/>
  <c r="J46" i="4"/>
  <c r="E13" i="4"/>
  <c r="O22" i="3"/>
  <c r="N31" i="4"/>
  <c r="T26" i="4"/>
  <c r="T48" i="4"/>
  <c r="AA21" i="4"/>
  <c r="Z47" i="4"/>
  <c r="D21" i="4"/>
  <c r="Q27" i="4"/>
  <c r="J27" i="4"/>
  <c r="X16" i="4"/>
  <c r="AA26" i="4"/>
  <c r="AA28" i="4" s="1"/>
  <c r="AA38" i="4"/>
  <c r="AA42" i="4"/>
  <c r="M18" i="2"/>
  <c r="H15" i="2"/>
  <c r="H17" i="2"/>
  <c r="F24" i="2"/>
  <c r="Q26" i="4"/>
  <c r="O36" i="3"/>
  <c r="K14" i="4"/>
  <c r="K26" i="4"/>
  <c r="K48" i="4"/>
  <c r="R20" i="4"/>
  <c r="Y28" i="3"/>
  <c r="J30" i="4"/>
  <c r="J41" i="4"/>
  <c r="Q21" i="4"/>
  <c r="Q37" i="4"/>
  <c r="Q47" i="4"/>
  <c r="F16" i="4"/>
  <c r="F30" i="4"/>
  <c r="F42" i="4"/>
  <c r="F47" i="4"/>
  <c r="T22" i="4"/>
  <c r="S27" i="4"/>
  <c r="S28" i="4" s="1"/>
  <c r="T36" i="4"/>
  <c r="S41" i="4"/>
  <c r="T46" i="4"/>
  <c r="V46" i="4" s="1"/>
  <c r="AB14" i="4"/>
  <c r="AA17" i="4"/>
  <c r="Z22" i="4"/>
  <c r="AB26" i="4"/>
  <c r="AA31" i="4"/>
  <c r="AB42" i="4"/>
  <c r="Z45" i="4"/>
  <c r="AB47" i="4"/>
  <c r="H12" i="2"/>
  <c r="D18" i="2"/>
  <c r="N18" i="2"/>
  <c r="Z18" i="2"/>
  <c r="G24" i="2"/>
  <c r="S24" i="2"/>
  <c r="H21" i="2"/>
  <c r="H23" i="2"/>
  <c r="G28" i="2"/>
  <c r="S28" i="2"/>
  <c r="H27" i="2"/>
  <c r="G34" i="2"/>
  <c r="S34" i="2"/>
  <c r="H31" i="2"/>
  <c r="H33" i="2"/>
  <c r="G39" i="2"/>
  <c r="S39" i="2"/>
  <c r="H37" i="2"/>
  <c r="H41" i="2"/>
  <c r="M50" i="2"/>
  <c r="Y50" i="2"/>
  <c r="H43" i="2"/>
  <c r="H45" i="2"/>
  <c r="H47" i="2"/>
  <c r="H49" i="2"/>
  <c r="N49" i="4"/>
  <c r="T32" i="4"/>
  <c r="T44" i="4"/>
  <c r="AA15" i="4"/>
  <c r="Z41" i="4"/>
  <c r="K18" i="2"/>
  <c r="O14" i="2"/>
  <c r="O16" i="2"/>
  <c r="V22" i="2"/>
  <c r="V26" i="2"/>
  <c r="V32" i="2"/>
  <c r="V42" i="2"/>
  <c r="O44" i="2"/>
  <c r="V44" i="2"/>
  <c r="V46" i="2"/>
  <c r="V48" i="2"/>
  <c r="V47" i="3"/>
  <c r="F17" i="4"/>
  <c r="AB15" i="4"/>
  <c r="Z23" i="4"/>
  <c r="Z37" i="4"/>
  <c r="AA41" i="4"/>
  <c r="Q18" i="2"/>
  <c r="H14" i="2"/>
  <c r="H16" i="2"/>
  <c r="U18" i="2"/>
  <c r="AC20" i="2"/>
  <c r="O22" i="2"/>
  <c r="AC22" i="2"/>
  <c r="AC26" i="2"/>
  <c r="AC30" i="2"/>
  <c r="AC32" i="2"/>
  <c r="O36" i="2"/>
  <c r="AC36" i="2"/>
  <c r="O38" i="2"/>
  <c r="AC38" i="2"/>
  <c r="AC42" i="2"/>
  <c r="AC44" i="2"/>
  <c r="O46" i="2"/>
  <c r="AC46" i="2"/>
  <c r="O48" i="2"/>
  <c r="AC48" i="2"/>
  <c r="C28" i="2"/>
  <c r="U28" i="2"/>
  <c r="L39" i="2"/>
  <c r="L22" i="4"/>
  <c r="L36" i="4"/>
  <c r="L43" i="4"/>
  <c r="U13" i="4"/>
  <c r="U20" i="4"/>
  <c r="U32" i="4"/>
  <c r="U41" i="4"/>
  <c r="U49" i="4"/>
  <c r="O12" i="2"/>
  <c r="V20" i="2"/>
  <c r="V30" i="2"/>
  <c r="V36" i="2"/>
  <c r="V38" i="2"/>
  <c r="V41" i="2"/>
  <c r="C18" i="2"/>
  <c r="C50" i="2"/>
  <c r="C32" i="4"/>
  <c r="L46" i="4"/>
  <c r="C21" i="4"/>
  <c r="C33" i="4"/>
  <c r="C45" i="4"/>
  <c r="X17" i="4"/>
  <c r="X33" i="4"/>
  <c r="AC33" i="4" s="1"/>
  <c r="E16" i="4"/>
  <c r="E30" i="4"/>
  <c r="E42" i="4"/>
  <c r="E47" i="4"/>
  <c r="M15" i="4"/>
  <c r="L20" i="4"/>
  <c r="N22" i="4"/>
  <c r="M27" i="4"/>
  <c r="L32" i="4"/>
  <c r="N36" i="4"/>
  <c r="N43" i="4"/>
  <c r="L49" i="4"/>
  <c r="U16" i="4"/>
  <c r="V16" i="4" s="1"/>
  <c r="U30" i="4"/>
  <c r="U47" i="4"/>
  <c r="O13" i="2"/>
  <c r="O20" i="2"/>
  <c r="O26" i="2"/>
  <c r="O30" i="2"/>
  <c r="O41" i="2"/>
  <c r="C31" i="4"/>
  <c r="U37" i="4"/>
  <c r="X24" i="2"/>
  <c r="X28" i="2"/>
  <c r="X39" i="2"/>
  <c r="X26" i="4"/>
  <c r="D13" i="4"/>
  <c r="C22" i="4"/>
  <c r="C36" i="4"/>
  <c r="C46" i="4"/>
  <c r="Q12" i="4"/>
  <c r="X20" i="4"/>
  <c r="X36" i="4"/>
  <c r="X45" i="4"/>
  <c r="AC45" i="4" s="1"/>
  <c r="E14" i="4"/>
  <c r="E21" i="4"/>
  <c r="E33" i="4"/>
  <c r="L13" i="4"/>
  <c r="N15" i="4"/>
  <c r="M20" i="4"/>
  <c r="L23" i="4"/>
  <c r="N27" i="4"/>
  <c r="M32" i="4"/>
  <c r="L37" i="4"/>
  <c r="N41" i="4"/>
  <c r="L44" i="4"/>
  <c r="N46" i="4"/>
  <c r="U14" i="4"/>
  <c r="U21" i="4"/>
  <c r="U33" i="4"/>
  <c r="U42" i="4"/>
  <c r="V12" i="2"/>
  <c r="C34" i="2"/>
  <c r="C39" i="2"/>
  <c r="L27" i="4"/>
  <c r="X50" i="2"/>
  <c r="C13" i="4"/>
  <c r="C23" i="4"/>
  <c r="C37" i="4"/>
  <c r="C47" i="4"/>
  <c r="X21" i="4"/>
  <c r="X37" i="4"/>
  <c r="X46" i="4"/>
  <c r="E26" i="4"/>
  <c r="E38" i="4"/>
  <c r="E45" i="4"/>
  <c r="M13" i="4"/>
  <c r="L16" i="4"/>
  <c r="N20" i="4"/>
  <c r="M23" i="4"/>
  <c r="L30" i="4"/>
  <c r="N32" i="4"/>
  <c r="M37" i="4"/>
  <c r="L47" i="4"/>
  <c r="U26" i="4"/>
  <c r="U45" i="4"/>
  <c r="H20" i="2"/>
  <c r="C43" i="4"/>
  <c r="C44" i="4"/>
  <c r="L41" i="4"/>
  <c r="U23" i="4"/>
  <c r="U44" i="4"/>
  <c r="X18" i="2"/>
  <c r="X34" i="2"/>
  <c r="X27" i="4"/>
  <c r="D14" i="4"/>
  <c r="D15" i="4"/>
  <c r="C14" i="4"/>
  <c r="C26" i="4"/>
  <c r="C38" i="4"/>
  <c r="C48" i="4"/>
  <c r="X22" i="4"/>
  <c r="X38" i="4"/>
  <c r="X47" i="4"/>
  <c r="E17" i="4"/>
  <c r="E31" i="4"/>
  <c r="E43" i="4"/>
  <c r="E48" i="4"/>
  <c r="N13" i="4"/>
  <c r="M16" i="4"/>
  <c r="L21" i="4"/>
  <c r="N23" i="4"/>
  <c r="M30" i="4"/>
  <c r="L33" i="4"/>
  <c r="N37" i="4"/>
  <c r="L42" i="4"/>
  <c r="N44" i="4"/>
  <c r="U17" i="4"/>
  <c r="U31" i="4"/>
  <c r="U48" i="4"/>
  <c r="C17" i="4"/>
  <c r="C20" i="4"/>
  <c r="L15" i="4"/>
  <c r="D16" i="4"/>
  <c r="C15" i="4"/>
  <c r="C27" i="4"/>
  <c r="C41" i="4"/>
  <c r="C49" i="4"/>
  <c r="X13" i="4"/>
  <c r="X23" i="4"/>
  <c r="X48" i="4"/>
  <c r="E22" i="4"/>
  <c r="E36" i="4"/>
  <c r="L14" i="4"/>
  <c r="N16" i="4"/>
  <c r="M21" i="4"/>
  <c r="L26" i="4"/>
  <c r="N30" i="4"/>
  <c r="M33" i="4"/>
  <c r="L38" i="4"/>
  <c r="L45" i="4"/>
  <c r="N47" i="4"/>
  <c r="U22" i="4"/>
  <c r="U43" i="4"/>
  <c r="R47" i="4"/>
  <c r="U24" i="3"/>
  <c r="F28" i="3"/>
  <c r="M26" i="4"/>
  <c r="V21" i="3"/>
  <c r="K39" i="3"/>
  <c r="R34" i="3"/>
  <c r="Y39" i="3"/>
  <c r="Z39" i="3"/>
  <c r="N28" i="3"/>
  <c r="H47" i="3"/>
  <c r="AB34" i="3"/>
  <c r="K38" i="4"/>
  <c r="O48" i="3"/>
  <c r="N39" i="3"/>
  <c r="R32" i="4"/>
  <c r="K28" i="3"/>
  <c r="O31" i="3"/>
  <c r="F34" i="3"/>
  <c r="U39" i="3"/>
  <c r="AC33" i="3"/>
  <c r="O12" i="3"/>
  <c r="AB28" i="3"/>
  <c r="K18" i="3"/>
  <c r="O26" i="3"/>
  <c r="AC15" i="3"/>
  <c r="Y38" i="4"/>
  <c r="O47" i="3"/>
  <c r="D34" i="3"/>
  <c r="T34" i="3"/>
  <c r="X34" i="3"/>
  <c r="S18" i="3"/>
  <c r="D28" i="3"/>
  <c r="O33" i="3"/>
  <c r="V43" i="3"/>
  <c r="O43" i="3"/>
  <c r="AC17" i="3"/>
  <c r="Z24" i="3"/>
  <c r="T39" i="3"/>
  <c r="AC44" i="3"/>
  <c r="S14" i="4"/>
  <c r="AB37" i="4"/>
  <c r="U18" i="3"/>
  <c r="F39" i="3"/>
  <c r="AA39" i="3"/>
  <c r="N24" i="3"/>
  <c r="V44" i="3"/>
  <c r="AC47" i="3"/>
  <c r="H49" i="3"/>
  <c r="M34" i="3"/>
  <c r="V31" i="3"/>
  <c r="AA24" i="3"/>
  <c r="H46" i="3"/>
  <c r="V15" i="3"/>
  <c r="AC21" i="3"/>
  <c r="Z50" i="3"/>
  <c r="R24" i="3"/>
  <c r="AC32" i="3"/>
  <c r="M24" i="3"/>
  <c r="X24" i="3"/>
  <c r="Q28" i="3"/>
  <c r="V17" i="3"/>
  <c r="F50" i="3"/>
  <c r="E34" i="3"/>
  <c r="C34" i="3"/>
  <c r="AC23" i="3"/>
  <c r="AC46" i="3"/>
  <c r="L24" i="3"/>
  <c r="Z34" i="3"/>
  <c r="D47" i="4"/>
  <c r="O41" i="3"/>
  <c r="V12" i="3"/>
  <c r="N34" i="3"/>
  <c r="E50" i="3"/>
  <c r="G34" i="3"/>
  <c r="AA34" i="3"/>
  <c r="Q18" i="3"/>
  <c r="F31" i="4"/>
  <c r="S24" i="3"/>
  <c r="U34" i="3"/>
  <c r="H38" i="3"/>
  <c r="O49" i="3"/>
  <c r="K16" i="4"/>
  <c r="Y17" i="4"/>
  <c r="V22" i="3"/>
  <c r="L18" i="3"/>
  <c r="S34" i="3"/>
  <c r="Z18" i="3"/>
  <c r="C39" i="3"/>
  <c r="J26" i="4"/>
  <c r="J50" i="3"/>
  <c r="AC12" i="3"/>
  <c r="X44" i="4"/>
  <c r="S20" i="4"/>
  <c r="U36" i="4"/>
  <c r="Z31" i="4"/>
  <c r="Z36" i="4"/>
  <c r="AA47" i="4"/>
  <c r="O42" i="3"/>
  <c r="H15" i="3"/>
  <c r="AC13" i="3"/>
  <c r="V16" i="3"/>
  <c r="AC43" i="3"/>
  <c r="K50" i="3"/>
  <c r="R18" i="3"/>
  <c r="V38" i="3"/>
  <c r="V48" i="3"/>
  <c r="Y34" i="3"/>
  <c r="U28" i="3"/>
  <c r="AB18" i="3"/>
  <c r="G28" i="3"/>
  <c r="O38" i="3"/>
  <c r="V46" i="3"/>
  <c r="H20" i="3"/>
  <c r="V33" i="3"/>
  <c r="V23" i="3"/>
  <c r="O45" i="3"/>
  <c r="V27" i="3"/>
  <c r="U50" i="3"/>
  <c r="T50" i="3"/>
  <c r="T18" i="3"/>
  <c r="F18" i="3"/>
  <c r="C18" i="3"/>
  <c r="O20" i="3"/>
  <c r="Q34" i="3"/>
  <c r="X39" i="3"/>
  <c r="V45" i="3"/>
  <c r="H33" i="3"/>
  <c r="O27" i="3"/>
  <c r="D49" i="4"/>
  <c r="H48" i="3"/>
  <c r="H45" i="3"/>
  <c r="O37" i="3"/>
  <c r="K45" i="4"/>
  <c r="Y18" i="3"/>
  <c r="O46" i="3"/>
  <c r="K24" i="3"/>
  <c r="AC31" i="3"/>
  <c r="X18" i="3"/>
  <c r="AA18" i="3"/>
  <c r="H42" i="3"/>
  <c r="H14" i="3"/>
  <c r="H26" i="3"/>
  <c r="H17" i="3"/>
  <c r="D39" i="3"/>
  <c r="O15" i="3"/>
  <c r="AC30" i="3"/>
  <c r="V13" i="3"/>
  <c r="C50" i="3"/>
  <c r="AB24" i="3"/>
  <c r="H22" i="3"/>
  <c r="J34" i="3"/>
  <c r="Q50" i="3"/>
  <c r="X32" i="4"/>
  <c r="G18" i="3"/>
  <c r="V36" i="3"/>
  <c r="AC36" i="3"/>
  <c r="C28" i="3"/>
  <c r="H41" i="3"/>
  <c r="H36" i="3"/>
  <c r="D24" i="3"/>
  <c r="O16" i="3"/>
  <c r="V32" i="3"/>
  <c r="AC37" i="3"/>
  <c r="O23" i="3"/>
  <c r="V42" i="3"/>
  <c r="L28" i="3"/>
  <c r="M39" i="3"/>
  <c r="L50" i="3"/>
  <c r="F24" i="3"/>
  <c r="M50" i="3"/>
  <c r="N18" i="3"/>
  <c r="Q24" i="3"/>
  <c r="S50" i="3"/>
  <c r="AC42" i="3"/>
  <c r="G50" i="3"/>
  <c r="AA50" i="3"/>
  <c r="L34" i="3"/>
  <c r="AC16" i="3"/>
  <c r="G20" i="4"/>
  <c r="H37" i="3"/>
  <c r="Z28" i="3"/>
  <c r="T24" i="3"/>
  <c r="AC49" i="3"/>
  <c r="H16" i="3"/>
  <c r="AC41" i="3"/>
  <c r="V37" i="3"/>
  <c r="G24" i="3"/>
  <c r="E24" i="3"/>
  <c r="H21" i="3"/>
  <c r="AB50" i="3"/>
  <c r="S39" i="3"/>
  <c r="M18" i="3"/>
  <c r="E28" i="3"/>
  <c r="H27" i="3"/>
  <c r="O30" i="3"/>
  <c r="O17" i="3"/>
  <c r="E18" i="3"/>
  <c r="G39" i="3"/>
  <c r="T28" i="3"/>
  <c r="N50" i="3"/>
  <c r="AC14" i="3"/>
  <c r="L39" i="3"/>
  <c r="AC48" i="3"/>
  <c r="R39" i="3"/>
  <c r="AC26" i="3"/>
  <c r="H32" i="3"/>
  <c r="K12" i="4"/>
  <c r="K34" i="3"/>
  <c r="AC22" i="3"/>
  <c r="V49" i="3"/>
  <c r="Y32" i="4"/>
  <c r="J28" i="3"/>
  <c r="X28" i="3"/>
  <c r="O14" i="3"/>
  <c r="H44" i="3"/>
  <c r="H23" i="3"/>
  <c r="V26" i="3"/>
  <c r="H31" i="3"/>
  <c r="Y50" i="3"/>
  <c r="V20" i="3"/>
  <c r="R50" i="3"/>
  <c r="AC45" i="3"/>
  <c r="AC20" i="3"/>
  <c r="R38" i="4"/>
  <c r="R39" i="4" s="1"/>
  <c r="K44" i="4"/>
  <c r="C24" i="3"/>
  <c r="J39" i="3"/>
  <c r="O44" i="3"/>
  <c r="D50" i="3"/>
  <c r="H13" i="3"/>
  <c r="H12" i="3"/>
  <c r="V41" i="3"/>
  <c r="O21" i="3"/>
  <c r="V30" i="3"/>
  <c r="Y24" i="3"/>
  <c r="R28" i="3"/>
  <c r="O32" i="3"/>
  <c r="X50" i="3"/>
  <c r="Q39" i="3"/>
  <c r="AC27" i="3"/>
  <c r="O13" i="3"/>
  <c r="H43" i="3"/>
  <c r="D18" i="3"/>
  <c r="H30" i="3"/>
  <c r="D31" i="4"/>
  <c r="AC38" i="3"/>
  <c r="J24" i="3"/>
  <c r="J18" i="3"/>
  <c r="R27" i="4"/>
  <c r="V14" i="3"/>
  <c r="H12" i="4" l="1"/>
  <c r="Y18" i="4"/>
  <c r="AB39" i="4"/>
  <c r="D39" i="4"/>
  <c r="G39" i="4"/>
  <c r="AC27" i="4"/>
  <c r="M39" i="4"/>
  <c r="G28" i="4"/>
  <c r="AB28" i="4"/>
  <c r="K39" i="4"/>
  <c r="AB34" i="4"/>
  <c r="H44" i="4"/>
  <c r="K28" i="4"/>
  <c r="R34" i="4"/>
  <c r="N34" i="4"/>
  <c r="Y51" i="2"/>
  <c r="AA34" i="4"/>
  <c r="Z39" i="4"/>
  <c r="V22" i="4"/>
  <c r="C28" i="4"/>
  <c r="U28" i="4"/>
  <c r="F24" i="4"/>
  <c r="T28" i="4"/>
  <c r="V23" i="4"/>
  <c r="AC39" i="2"/>
  <c r="H42" i="4"/>
  <c r="M50" i="4"/>
  <c r="Z18" i="4"/>
  <c r="AC43" i="4"/>
  <c r="G50" i="4"/>
  <c r="Y24" i="4"/>
  <c r="R24" i="4"/>
  <c r="V13" i="4"/>
  <c r="T24" i="4"/>
  <c r="H45" i="4"/>
  <c r="D28" i="4"/>
  <c r="O47" i="4"/>
  <c r="G34" i="4"/>
  <c r="H23" i="4"/>
  <c r="T39" i="4"/>
  <c r="AC15" i="4"/>
  <c r="T18" i="4"/>
  <c r="AC30" i="4"/>
  <c r="N28" i="4"/>
  <c r="V33" i="4"/>
  <c r="G24" i="4"/>
  <c r="S50" i="4"/>
  <c r="V41" i="4"/>
  <c r="J39" i="4"/>
  <c r="AJ39" i="3"/>
  <c r="AJ28" i="3"/>
  <c r="AJ24" i="3"/>
  <c r="X39" i="4"/>
  <c r="Q28" i="4"/>
  <c r="O27" i="4"/>
  <c r="AG51" i="3"/>
  <c r="AC49" i="4"/>
  <c r="AH51" i="3"/>
  <c r="AF51" i="3"/>
  <c r="AC20" i="4"/>
  <c r="H43" i="4"/>
  <c r="H46" i="4"/>
  <c r="AC16" i="4"/>
  <c r="X28" i="4"/>
  <c r="V45" i="4"/>
  <c r="H15" i="4"/>
  <c r="O34" i="2"/>
  <c r="O49" i="4"/>
  <c r="C24" i="4"/>
  <c r="O43" i="4"/>
  <c r="H18" i="2"/>
  <c r="AC14" i="4"/>
  <c r="D24" i="4"/>
  <c r="J50" i="4"/>
  <c r="AC34" i="2"/>
  <c r="F51" i="2"/>
  <c r="AB24" i="4"/>
  <c r="AC18" i="2"/>
  <c r="O14" i="4"/>
  <c r="J34" i="4"/>
  <c r="AJ34" i="3"/>
  <c r="Y50" i="4"/>
  <c r="O17" i="4"/>
  <c r="H26" i="4"/>
  <c r="T51" i="2"/>
  <c r="H22" i="4"/>
  <c r="V24" i="2"/>
  <c r="AC48" i="4"/>
  <c r="AI51" i="3"/>
  <c r="V49" i="4"/>
  <c r="AA51" i="2"/>
  <c r="AJ50" i="3"/>
  <c r="S34" i="4"/>
  <c r="Q24" i="4"/>
  <c r="V15" i="4"/>
  <c r="V27" i="4"/>
  <c r="M34" i="4"/>
  <c r="S24" i="4"/>
  <c r="O36" i="4"/>
  <c r="V43" i="4"/>
  <c r="M24" i="4"/>
  <c r="O30" i="4"/>
  <c r="O46" i="4"/>
  <c r="V12" i="4"/>
  <c r="J24" i="4"/>
  <c r="G18" i="4"/>
  <c r="Q50" i="4"/>
  <c r="V14" i="4"/>
  <c r="Y39" i="4"/>
  <c r="O31" i="4"/>
  <c r="J18" i="4"/>
  <c r="V31" i="4"/>
  <c r="O45" i="4"/>
  <c r="F50" i="4"/>
  <c r="F34" i="4"/>
  <c r="H41" i="4"/>
  <c r="O21" i="4"/>
  <c r="H24" i="2"/>
  <c r="AC37" i="4"/>
  <c r="U34" i="4"/>
  <c r="V32" i="4"/>
  <c r="F18" i="4"/>
  <c r="R51" i="2"/>
  <c r="E50" i="4"/>
  <c r="O32" i="4"/>
  <c r="O28" i="3"/>
  <c r="U18" i="4"/>
  <c r="J51" i="2"/>
  <c r="H50" i="2"/>
  <c r="X34" i="4"/>
  <c r="H33" i="4"/>
  <c r="S51" i="2"/>
  <c r="AC24" i="2"/>
  <c r="K51" i="2"/>
  <c r="E18" i="4"/>
  <c r="V34" i="2"/>
  <c r="G51" i="2"/>
  <c r="AC28" i="2"/>
  <c r="Q51" i="2"/>
  <c r="AJ18" i="3"/>
  <c r="Q18" i="4"/>
  <c r="AB51" i="2"/>
  <c r="V28" i="2"/>
  <c r="E51" i="2"/>
  <c r="L34" i="4"/>
  <c r="H30" i="4"/>
  <c r="V17" i="4"/>
  <c r="AA24" i="4"/>
  <c r="O39" i="2"/>
  <c r="O44" i="4"/>
  <c r="J28" i="4"/>
  <c r="AC22" i="4"/>
  <c r="AC21" i="4"/>
  <c r="N50" i="4"/>
  <c r="E34" i="4"/>
  <c r="C39" i="4"/>
  <c r="C50" i="4"/>
  <c r="U24" i="4"/>
  <c r="AC46" i="4"/>
  <c r="V30" i="4"/>
  <c r="H27" i="4"/>
  <c r="O20" i="4"/>
  <c r="O38" i="4"/>
  <c r="R18" i="4"/>
  <c r="O16" i="4"/>
  <c r="O13" i="4"/>
  <c r="H48" i="4"/>
  <c r="L39" i="4"/>
  <c r="E24" i="4"/>
  <c r="Z50" i="4"/>
  <c r="AB50" i="4"/>
  <c r="V37" i="4"/>
  <c r="AC38" i="4"/>
  <c r="V48" i="4"/>
  <c r="H49" i="4"/>
  <c r="M28" i="4"/>
  <c r="H16" i="4"/>
  <c r="L50" i="4"/>
  <c r="M18" i="4"/>
  <c r="H37" i="4"/>
  <c r="U50" i="4"/>
  <c r="D18" i="4"/>
  <c r="H21" i="4"/>
  <c r="AC23" i="4"/>
  <c r="V21" i="4"/>
  <c r="V20" i="4"/>
  <c r="T50" i="4"/>
  <c r="U39" i="4"/>
  <c r="AB18" i="4"/>
  <c r="V44" i="4"/>
  <c r="V26" i="4"/>
  <c r="O48" i="4"/>
  <c r="X50" i="4"/>
  <c r="V47" i="4"/>
  <c r="L28" i="4"/>
  <c r="AC13" i="4"/>
  <c r="AE51" i="3"/>
  <c r="AC42" i="4"/>
  <c r="O50" i="2"/>
  <c r="L18" i="4"/>
  <c r="Z51" i="2"/>
  <c r="V42" i="4"/>
  <c r="AA18" i="4"/>
  <c r="E28" i="4"/>
  <c r="O28" i="2"/>
  <c r="N51" i="2"/>
  <c r="K24" i="4"/>
  <c r="H36" i="4"/>
  <c r="AC26" i="4"/>
  <c r="O15" i="4"/>
  <c r="O42" i="4"/>
  <c r="AC34" i="3"/>
  <c r="K34" i="4"/>
  <c r="AA50" i="4"/>
  <c r="AA39" i="4"/>
  <c r="H17" i="4"/>
  <c r="H14" i="4"/>
  <c r="O41" i="4"/>
  <c r="E39" i="4"/>
  <c r="C18" i="4"/>
  <c r="O23" i="4"/>
  <c r="O24" i="2"/>
  <c r="C34" i="4"/>
  <c r="O18" i="2"/>
  <c r="L24" i="4"/>
  <c r="D51" i="2"/>
  <c r="AC50" i="2"/>
  <c r="H34" i="2"/>
  <c r="AC41" i="4"/>
  <c r="D34" i="4"/>
  <c r="K18" i="4"/>
  <c r="S18" i="4"/>
  <c r="T34" i="4"/>
  <c r="L51" i="2"/>
  <c r="H28" i="2"/>
  <c r="X24" i="4"/>
  <c r="H39" i="2"/>
  <c r="Z34" i="4"/>
  <c r="Z24" i="4"/>
  <c r="N18" i="4"/>
  <c r="N24" i="4"/>
  <c r="U51" i="2"/>
  <c r="M51" i="2"/>
  <c r="Q39" i="4"/>
  <c r="V18" i="2"/>
  <c r="H20" i="4"/>
  <c r="V50" i="2"/>
  <c r="N39" i="4"/>
  <c r="X18" i="4"/>
  <c r="H13" i="4"/>
  <c r="O37" i="4"/>
  <c r="O33" i="4"/>
  <c r="R50" i="4"/>
  <c r="AC47" i="4"/>
  <c r="O22" i="4"/>
  <c r="C51" i="2"/>
  <c r="O26" i="4"/>
  <c r="H32" i="4"/>
  <c r="H38" i="4"/>
  <c r="X51" i="2"/>
  <c r="V39" i="2"/>
  <c r="V38" i="4"/>
  <c r="V39" i="3"/>
  <c r="Y51" i="3"/>
  <c r="O24" i="3"/>
  <c r="V36" i="4"/>
  <c r="H28" i="3"/>
  <c r="V18" i="3"/>
  <c r="K51" i="3"/>
  <c r="O18" i="3"/>
  <c r="V34" i="3"/>
  <c r="AC31" i="4"/>
  <c r="O12" i="4"/>
  <c r="N51" i="3"/>
  <c r="D50" i="4"/>
  <c r="AA51" i="3"/>
  <c r="O34" i="3"/>
  <c r="AC44" i="4"/>
  <c r="H47" i="4"/>
  <c r="V24" i="3"/>
  <c r="AB51" i="3"/>
  <c r="AC28" i="3"/>
  <c r="AC36" i="4"/>
  <c r="T51" i="3"/>
  <c r="H34" i="3"/>
  <c r="AC50" i="3"/>
  <c r="H50" i="3"/>
  <c r="G51" i="3"/>
  <c r="F51" i="3"/>
  <c r="O39" i="3"/>
  <c r="O50" i="3"/>
  <c r="Z51" i="3"/>
  <c r="L51" i="3"/>
  <c r="J51" i="3"/>
  <c r="C51" i="3"/>
  <c r="H39" i="3"/>
  <c r="Q51" i="3"/>
  <c r="R28" i="4"/>
  <c r="K50" i="4"/>
  <c r="D51" i="3"/>
  <c r="V28" i="3"/>
  <c r="AC17" i="4"/>
  <c r="M51" i="3"/>
  <c r="AC18" i="3"/>
  <c r="U51" i="3"/>
  <c r="AC39" i="3"/>
  <c r="X51" i="3"/>
  <c r="H24" i="3"/>
  <c r="AC32" i="4"/>
  <c r="E51" i="3"/>
  <c r="S51" i="3"/>
  <c r="R51" i="3"/>
  <c r="H18" i="3"/>
  <c r="AC24" i="3"/>
  <c r="Y34" i="4"/>
  <c r="V50" i="3"/>
  <c r="H31" i="4"/>
  <c r="AC28" i="4" l="1"/>
  <c r="G51" i="4"/>
  <c r="C51" i="4"/>
  <c r="Y51" i="4"/>
  <c r="H24" i="4"/>
  <c r="O28" i="4"/>
  <c r="AC51" i="2"/>
  <c r="T51" i="4"/>
  <c r="H28" i="4"/>
  <c r="F51" i="4"/>
  <c r="J51" i="4"/>
  <c r="V28" i="4"/>
  <c r="S51" i="4"/>
  <c r="L51" i="4"/>
  <c r="O34" i="4"/>
  <c r="AJ51" i="3"/>
  <c r="AC50" i="4"/>
  <c r="AC24" i="4"/>
  <c r="V50" i="4"/>
  <c r="V34" i="4"/>
  <c r="V51" i="2"/>
  <c r="H34" i="4"/>
  <c r="V39" i="4"/>
  <c r="Q51" i="4"/>
  <c r="V24" i="4"/>
  <c r="V18" i="4"/>
  <c r="O18" i="4"/>
  <c r="M51" i="4"/>
  <c r="H50" i="4"/>
  <c r="AC18" i="4"/>
  <c r="AC39" i="4"/>
  <c r="AB51" i="4"/>
  <c r="U51" i="4"/>
  <c r="N51" i="4"/>
  <c r="X51" i="4"/>
  <c r="H51" i="2"/>
  <c r="O50" i="4"/>
  <c r="O39" i="4"/>
  <c r="H39" i="4"/>
  <c r="E51" i="4"/>
  <c r="H18" i="4"/>
  <c r="Z51" i="4"/>
  <c r="AA51" i="4"/>
  <c r="K51" i="4"/>
  <c r="R51" i="4"/>
  <c r="D51" i="4"/>
  <c r="O51" i="2"/>
  <c r="O24" i="4"/>
  <c r="AC34" i="4"/>
  <c r="V51" i="3"/>
  <c r="O51" i="3"/>
  <c r="H51" i="3"/>
  <c r="AC51" i="3"/>
  <c r="H51" i="4" l="1"/>
  <c r="V51" i="4"/>
  <c r="O51" i="4"/>
  <c r="AC51" i="4"/>
</calcChain>
</file>

<file path=xl/sharedStrings.xml><?xml version="1.0" encoding="utf-8"?>
<sst xmlns="http://schemas.openxmlformats.org/spreadsheetml/2006/main" count="375" uniqueCount="60">
  <si>
    <t xml:space="preserve">                   TOTAL       </t>
  </si>
  <si>
    <t xml:space="preserve">    Subtotal: Admin/Planning Expenditures</t>
  </si>
  <si>
    <t xml:space="preserve">   Performance Management Incentive (PMI)</t>
  </si>
  <si>
    <t xml:space="preserve">   Audits - Financial and Operational</t>
  </si>
  <si>
    <t xml:space="preserve">   Energy Efficiency Board Consultants</t>
  </si>
  <si>
    <t xml:space="preserve">   Information Technology</t>
  </si>
  <si>
    <t xml:space="preserve">   Evaluation Administrator</t>
  </si>
  <si>
    <t xml:space="preserve">   Evaluation Measurement and Verification</t>
  </si>
  <si>
    <t xml:space="preserve">   Planning </t>
  </si>
  <si>
    <t xml:space="preserve">   Marketing Plan</t>
  </si>
  <si>
    <t xml:space="preserve">   Administration</t>
  </si>
  <si>
    <t>OTHER - ADMINISTRATIVE &amp; PLANNING</t>
  </si>
  <si>
    <t xml:space="preserve">    Subtotal: Programs/Requirements</t>
  </si>
  <si>
    <t xml:space="preserve">   Research, Development &amp; Demonstration</t>
  </si>
  <si>
    <t xml:space="preserve">   C&amp;I Financing Support</t>
  </si>
  <si>
    <t xml:space="preserve">   Residential Loan Program
   (includes ECLF and OBR)</t>
  </si>
  <si>
    <t>OTHER - PROGRAMS/REQUIREMENTS</t>
  </si>
  <si>
    <t xml:space="preserve">    Subtotal Education &amp; Engagement</t>
  </si>
  <si>
    <t xml:space="preserve">   Customer Engagement Initiative</t>
  </si>
  <si>
    <t xml:space="preserve">   Community Outreach</t>
  </si>
  <si>
    <t xml:space="preserve">   Workforce Development</t>
  </si>
  <si>
    <t>OTHER - EDUCATION &amp; ENGAGEMENT</t>
  </si>
  <si>
    <t xml:space="preserve">   Subtotal Load Management</t>
  </si>
  <si>
    <t xml:space="preserve">   C&amp;I Demand Response </t>
  </si>
  <si>
    <t xml:space="preserve">   Residential Demand Response</t>
  </si>
  <si>
    <t>OTHER - LOAD MANAGEMENT</t>
  </si>
  <si>
    <t xml:space="preserve">   Subtotal: C&amp;I EE Portfolio</t>
  </si>
  <si>
    <t xml:space="preserve">  Small Business</t>
  </si>
  <si>
    <t xml:space="preserve">   Business &amp; Energy Sustainability 
  (O&amp;M, RCx, PRIME, CSP/SEM)</t>
  </si>
  <si>
    <t xml:space="preserve">   Energy Opportunities</t>
  </si>
  <si>
    <t xml:space="preserve">   Energy Conscious Blueprint</t>
  </si>
  <si>
    <t>COMMERCIAL &amp; INDUSTRIAL</t>
  </si>
  <si>
    <t xml:space="preserve">    Subtotal: Residential EE Portfolio</t>
  </si>
  <si>
    <t xml:space="preserve">   Residential Behavior</t>
  </si>
  <si>
    <t xml:space="preserve">   HES Income Eligible</t>
  </si>
  <si>
    <t xml:space="preserve">   Home Energy Solutions</t>
  </si>
  <si>
    <t xml:space="preserve">   Residential New Construction</t>
  </si>
  <si>
    <t xml:space="preserve">   Residential Retail Products</t>
  </si>
  <si>
    <t>RESIDENTIAL</t>
  </si>
  <si>
    <t>Total</t>
  </si>
  <si>
    <t>Budget</t>
  </si>
  <si>
    <t>Results</t>
  </si>
  <si>
    <t>Combined</t>
  </si>
  <si>
    <t>Proposed</t>
  </si>
  <si>
    <t>Actual</t>
  </si>
  <si>
    <t>Statewide EE BUDGET</t>
  </si>
  <si>
    <t>Statewide</t>
  </si>
  <si>
    <t>SCG</t>
  </si>
  <si>
    <t>CNG</t>
  </si>
  <si>
    <t>Eversource CT Gas</t>
  </si>
  <si>
    <t>UI</t>
  </si>
  <si>
    <t>Eversource CT Electric</t>
  </si>
  <si>
    <t>Spending ($)</t>
  </si>
  <si>
    <t xml:space="preserve"> </t>
  </si>
  <si>
    <t>Eversource CT Electric &amp; Gas</t>
  </si>
  <si>
    <t xml:space="preserve">Statewide EE Budget    </t>
  </si>
  <si>
    <t xml:space="preserve">   Energy Education</t>
  </si>
  <si>
    <t xml:space="preserve">   HVAC &amp; Water Heating Equipment</t>
  </si>
  <si>
    <t>2021 - 2024</t>
  </si>
  <si>
    <t>2022 - 2025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</si>
</sst>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m/d/yy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theme="0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theme="0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auto="1"/>
      </bottom>
      <diagonal/>
    </border>
    <border>
      <left style="medium">
        <color theme="0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/>
      </left>
      <right style="medium">
        <color theme="0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/>
      </right>
      <top/>
      <bottom style="medium">
        <color theme="0" tint="-0.499984740745262"/>
      </bottom>
      <diagonal/>
    </border>
    <border>
      <left style="medium">
        <color theme="0"/>
      </left>
      <right style="medium">
        <color theme="0" tint="-0.499984740745262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 tint="-0.499984740745262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/>
      </left>
      <right style="medium">
        <color theme="0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/>
      </right>
      <top style="medium">
        <color theme="0" tint="-0.499984740745262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theme="0" tint="-0.499984740745262"/>
      </left>
      <right style="medium">
        <color auto="1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auto="1"/>
      </right>
      <top style="medium">
        <color auto="1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auto="1"/>
      </right>
      <top style="medium">
        <color theme="0" tint="-0.499984740745262"/>
      </top>
      <bottom style="thin">
        <color auto="1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theme="0" tint="-0.499984740745262"/>
      </left>
      <right style="thin">
        <color auto="1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1" applyFont="1"/>
    <xf numFmtId="0" fontId="1" fillId="0" borderId="0" xfId="2"/>
    <xf numFmtId="0" fontId="2" fillId="0" borderId="0" xfId="2" applyFont="1"/>
    <xf numFmtId="0" fontId="3" fillId="0" borderId="0" xfId="1" applyFont="1"/>
    <xf numFmtId="0" fontId="3" fillId="2" borderId="0" xfId="1" applyFont="1" applyFill="1"/>
    <xf numFmtId="42" fontId="4" fillId="2" borderId="1" xfId="3" applyNumberFormat="1" applyFont="1" applyFill="1" applyBorder="1" applyAlignment="1">
      <alignment horizontal="left"/>
    </xf>
    <xf numFmtId="0" fontId="3" fillId="2" borderId="1" xfId="1" applyFont="1" applyFill="1" applyBorder="1"/>
    <xf numFmtId="0" fontId="4" fillId="2" borderId="1" xfId="1" applyFont="1" applyFill="1" applyBorder="1" applyAlignment="1">
      <alignment horizontal="left"/>
    </xf>
    <xf numFmtId="42" fontId="2" fillId="0" borderId="3" xfId="4" applyNumberFormat="1" applyFont="1" applyBorder="1" applyAlignment="1">
      <alignment horizontal="left"/>
    </xf>
    <xf numFmtId="42" fontId="2" fillId="0" borderId="1" xfId="4" applyNumberFormat="1" applyFont="1" applyBorder="1" applyAlignment="1">
      <alignment horizontal="left"/>
    </xf>
    <xf numFmtId="0" fontId="2" fillId="0" borderId="1" xfId="1" applyFont="1" applyBorder="1"/>
    <xf numFmtId="42" fontId="2" fillId="0" borderId="1" xfId="3" applyNumberFormat="1" applyFont="1" applyBorder="1" applyAlignment="1">
      <alignment horizontal="left"/>
    </xf>
    <xf numFmtId="0" fontId="2" fillId="0" borderId="1" xfId="1" applyFont="1" applyBorder="1" applyAlignment="1">
      <alignment horizontal="left"/>
    </xf>
    <xf numFmtId="42" fontId="2" fillId="0" borderId="5" xfId="4" applyNumberFormat="1" applyFont="1" applyBorder="1" applyAlignment="1">
      <alignment horizontal="left"/>
    </xf>
    <xf numFmtId="42" fontId="2" fillId="0" borderId="6" xfId="4" applyNumberFormat="1" applyFont="1" applyBorder="1" applyAlignment="1">
      <alignment horizontal="left"/>
    </xf>
    <xf numFmtId="42" fontId="4" fillId="2" borderId="9" xfId="3" applyNumberFormat="1" applyFont="1" applyFill="1" applyBorder="1" applyAlignment="1">
      <alignment horizontal="left"/>
    </xf>
    <xf numFmtId="0" fontId="4" fillId="2" borderId="9" xfId="1" applyFont="1" applyFill="1" applyBorder="1" applyAlignment="1">
      <alignment horizontal="left"/>
    </xf>
    <xf numFmtId="42" fontId="2" fillId="0" borderId="5" xfId="3" applyNumberFormat="1" applyFont="1" applyBorder="1" applyAlignment="1">
      <alignment horizontal="left"/>
    </xf>
    <xf numFmtId="0" fontId="2" fillId="0" borderId="5" xfId="1" applyFont="1" applyBorder="1" applyAlignment="1">
      <alignment horizontal="left"/>
    </xf>
    <xf numFmtId="42" fontId="2" fillId="0" borderId="5" xfId="2" applyNumberFormat="1" applyFont="1" applyBorder="1"/>
    <xf numFmtId="42" fontId="2" fillId="0" borderId="6" xfId="3" applyNumberFormat="1" applyFont="1" applyBorder="1" applyAlignment="1">
      <alignment horizontal="left"/>
    </xf>
    <xf numFmtId="0" fontId="2" fillId="0" borderId="4" xfId="1" applyFont="1" applyBorder="1" applyAlignment="1">
      <alignment horizontal="left"/>
    </xf>
    <xf numFmtId="42" fontId="2" fillId="0" borderId="6" xfId="2" applyNumberFormat="1" applyFont="1" applyBorder="1"/>
    <xf numFmtId="0" fontId="2" fillId="0" borderId="6" xfId="1" applyFont="1" applyBorder="1" applyAlignment="1">
      <alignment wrapText="1"/>
    </xf>
    <xf numFmtId="42" fontId="4" fillId="2" borderId="10" xfId="3" applyNumberFormat="1" applyFont="1" applyFill="1" applyBorder="1" applyAlignment="1">
      <alignment horizontal="left"/>
    </xf>
    <xf numFmtId="0" fontId="2" fillId="0" borderId="6" xfId="1" applyFont="1" applyBorder="1" applyAlignment="1">
      <alignment horizontal="left"/>
    </xf>
    <xf numFmtId="42" fontId="2" fillId="0" borderId="2" xfId="4" applyNumberFormat="1" applyFont="1" applyBorder="1" applyAlignment="1">
      <alignment horizontal="left"/>
    </xf>
    <xf numFmtId="42" fontId="2" fillId="0" borderId="4" xfId="3" applyNumberFormat="1" applyFont="1" applyBorder="1" applyAlignment="1">
      <alignment horizontal="left"/>
    </xf>
    <xf numFmtId="0" fontId="2" fillId="0" borderId="10" xfId="1" applyFont="1" applyBorder="1" applyAlignment="1">
      <alignment horizontal="left"/>
    </xf>
    <xf numFmtId="0" fontId="2" fillId="0" borderId="5" xfId="1" applyFont="1" applyBorder="1" applyAlignment="1">
      <alignment horizontal="left" wrapText="1"/>
    </xf>
    <xf numFmtId="0" fontId="2" fillId="0" borderId="12" xfId="1" applyFont="1" applyBorder="1"/>
    <xf numFmtId="0" fontId="2" fillId="2" borderId="1" xfId="1" applyFont="1" applyFill="1" applyBorder="1"/>
    <xf numFmtId="0" fontId="4" fillId="2" borderId="1" xfId="1" applyFont="1" applyFill="1" applyBorder="1"/>
    <xf numFmtId="0" fontId="3" fillId="0" borderId="1" xfId="1" applyFont="1" applyBorder="1"/>
    <xf numFmtId="14" fontId="5" fillId="3" borderId="13" xfId="2" applyNumberFormat="1" applyFont="1" applyFill="1" applyBorder="1" applyAlignment="1">
      <alignment horizontal="center"/>
    </xf>
    <xf numFmtId="14" fontId="5" fillId="3" borderId="14" xfId="2" applyNumberFormat="1" applyFont="1" applyFill="1" applyBorder="1" applyAlignment="1">
      <alignment horizontal="center" wrapText="1"/>
    </xf>
    <xf numFmtId="14" fontId="5" fillId="3" borderId="14" xfId="3" applyNumberFormat="1" applyFont="1" applyFill="1" applyBorder="1" applyAlignment="1">
      <alignment horizontal="center" wrapText="1"/>
    </xf>
    <xf numFmtId="0" fontId="6" fillId="3" borderId="14" xfId="1" applyFont="1" applyFill="1" applyBorder="1"/>
    <xf numFmtId="14" fontId="5" fillId="3" borderId="14" xfId="2" applyNumberFormat="1" applyFont="1" applyFill="1" applyBorder="1" applyAlignment="1">
      <alignment horizontal="center"/>
    </xf>
    <xf numFmtId="0" fontId="6" fillId="3" borderId="15" xfId="1" applyFont="1" applyFill="1" applyBorder="1"/>
    <xf numFmtId="0" fontId="5" fillId="3" borderId="16" xfId="2" applyFont="1" applyFill="1" applyBorder="1" applyAlignment="1">
      <alignment horizontal="center"/>
    </xf>
    <xf numFmtId="14" fontId="5" fillId="3" borderId="17" xfId="2" applyNumberFormat="1" applyFont="1" applyFill="1" applyBorder="1" applyAlignment="1">
      <alignment horizontal="center" wrapText="1"/>
    </xf>
    <xf numFmtId="0" fontId="5" fillId="3" borderId="17" xfId="2" applyFont="1" applyFill="1" applyBorder="1" applyAlignment="1">
      <alignment horizontal="center" wrapText="1"/>
    </xf>
    <xf numFmtId="0" fontId="6" fillId="3" borderId="17" xfId="1" applyFont="1" applyFill="1" applyBorder="1"/>
    <xf numFmtId="0" fontId="5" fillId="3" borderId="17" xfId="2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 wrapText="1"/>
    </xf>
    <xf numFmtId="0" fontId="5" fillId="3" borderId="18" xfId="1" applyFont="1" applyFill="1" applyBorder="1" applyAlignment="1">
      <alignment horizontal="center" wrapText="1"/>
    </xf>
    <xf numFmtId="0" fontId="5" fillId="3" borderId="16" xfId="2" applyFont="1" applyFill="1" applyBorder="1" applyAlignment="1">
      <alignment horizontal="center" wrapText="1"/>
    </xf>
    <xf numFmtId="0" fontId="6" fillId="3" borderId="18" xfId="1" applyFont="1" applyFill="1" applyBorder="1"/>
    <xf numFmtId="0" fontId="7" fillId="0" borderId="0" xfId="1" applyFont="1" applyAlignment="1">
      <alignment horizontal="center"/>
    </xf>
    <xf numFmtId="0" fontId="5" fillId="3" borderId="19" xfId="2" applyFont="1" applyFill="1" applyBorder="1" applyAlignment="1">
      <alignment horizontal="center"/>
    </xf>
    <xf numFmtId="0" fontId="5" fillId="3" borderId="20" xfId="2" applyFont="1" applyFill="1" applyBorder="1" applyAlignment="1">
      <alignment horizontal="center"/>
    </xf>
    <xf numFmtId="0" fontId="5" fillId="3" borderId="20" xfId="1" applyFont="1" applyFill="1" applyBorder="1" applyAlignment="1">
      <alignment horizontal="center"/>
    </xf>
    <xf numFmtId="0" fontId="5" fillId="3" borderId="21" xfId="1" applyFont="1" applyFill="1" applyBorder="1"/>
    <xf numFmtId="0" fontId="4" fillId="0" borderId="0" xfId="1" applyFont="1" applyAlignment="1">
      <alignment horizontal="center"/>
    </xf>
    <xf numFmtId="42" fontId="2" fillId="0" borderId="22" xfId="3" applyNumberFormat="1" applyFont="1" applyBorder="1" applyAlignment="1">
      <alignment horizontal="left"/>
    </xf>
    <xf numFmtId="42" fontId="2" fillId="0" borderId="10" xfId="4" applyNumberFormat="1" applyFont="1" applyBorder="1" applyAlignment="1">
      <alignment horizontal="left"/>
    </xf>
    <xf numFmtId="0" fontId="2" fillId="0" borderId="23" xfId="1" applyFont="1" applyBorder="1"/>
    <xf numFmtId="42" fontId="4" fillId="2" borderId="25" xfId="3" applyNumberFormat="1" applyFont="1" applyFill="1" applyBorder="1" applyAlignment="1">
      <alignment horizontal="left"/>
    </xf>
    <xf numFmtId="42" fontId="2" fillId="0" borderId="26" xfId="3" applyNumberFormat="1" applyFont="1" applyBorder="1" applyAlignment="1">
      <alignment horizontal="left"/>
    </xf>
    <xf numFmtId="42" fontId="4" fillId="2" borderId="26" xfId="3" applyNumberFormat="1" applyFont="1" applyFill="1" applyBorder="1" applyAlignment="1">
      <alignment horizontal="left"/>
    </xf>
    <xf numFmtId="42" fontId="2" fillId="0" borderId="24" xfId="3" applyNumberFormat="1" applyFont="1" applyBorder="1" applyAlignment="1">
      <alignment horizontal="left"/>
    </xf>
    <xf numFmtId="42" fontId="4" fillId="2" borderId="24" xfId="3" applyNumberFormat="1" applyFont="1" applyFill="1" applyBorder="1" applyAlignment="1">
      <alignment horizontal="left"/>
    </xf>
    <xf numFmtId="42" fontId="2" fillId="0" borderId="27" xfId="3" applyNumberFormat="1" applyFont="1" applyBorder="1" applyAlignment="1">
      <alignment horizontal="left"/>
    </xf>
    <xf numFmtId="42" fontId="2" fillId="0" borderId="28" xfId="3" applyNumberFormat="1" applyFont="1" applyBorder="1" applyAlignment="1">
      <alignment horizontal="left"/>
    </xf>
    <xf numFmtId="42" fontId="2" fillId="0" borderId="29" xfId="3" applyNumberFormat="1" applyFont="1" applyBorder="1" applyAlignment="1">
      <alignment horizontal="left"/>
    </xf>
    <xf numFmtId="42" fontId="2" fillId="0" borderId="30" xfId="3" applyNumberFormat="1" applyFont="1" applyBorder="1" applyAlignment="1">
      <alignment horizontal="left"/>
    </xf>
    <xf numFmtId="42" fontId="2" fillId="0" borderId="31" xfId="3" applyNumberFormat="1" applyFont="1" applyBorder="1" applyAlignment="1">
      <alignment horizontal="left"/>
    </xf>
    <xf numFmtId="165" fontId="4" fillId="0" borderId="0" xfId="3" applyNumberFormat="1" applyFont="1" applyBorder="1" applyAlignment="1">
      <alignment horizontal="center"/>
    </xf>
    <xf numFmtId="164" fontId="4" fillId="0" borderId="0" xfId="3" applyNumberFormat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165" fontId="4" fillId="0" borderId="11" xfId="3" applyNumberFormat="1" applyFont="1" applyBorder="1" applyAlignment="1">
      <alignment horizontal="center"/>
    </xf>
    <xf numFmtId="165" fontId="4" fillId="0" borderId="8" xfId="3" applyNumberFormat="1" applyFont="1" applyBorder="1" applyAlignment="1">
      <alignment horizontal="center"/>
    </xf>
    <xf numFmtId="164" fontId="4" fillId="0" borderId="11" xfId="3" applyNumberFormat="1" applyFont="1" applyBorder="1" applyAlignment="1">
      <alignment horizontal="center"/>
    </xf>
    <xf numFmtId="164" fontId="4" fillId="0" borderId="8" xfId="3" applyNumberFormat="1" applyFont="1" applyBorder="1" applyAlignment="1">
      <alignment horizontal="center"/>
    </xf>
    <xf numFmtId="164" fontId="4" fillId="0" borderId="7" xfId="3" applyNumberFormat="1" applyFont="1" applyBorder="1" applyAlignment="1">
      <alignment horizontal="center"/>
    </xf>
    <xf numFmtId="0" fontId="4" fillId="0" borderId="11" xfId="1" applyFont="1" applyBorder="1" applyAlignment="1">
      <alignment horizontal="center"/>
    </xf>
  </cellXfs>
  <cellStyles count="5">
    <cellStyle name="Currency 2" xfId="3" xr:uid="{C0963DA7-C44A-4555-B453-1FE96FCC0EDE}"/>
    <cellStyle name="Normal" xfId="0" builtinId="0"/>
    <cellStyle name="Normal 2" xfId="2" xr:uid="{3ADBC6BB-D034-411F-BBF2-8F2F42B15964}"/>
    <cellStyle name="Normal 8 2" xfId="1" xr:uid="{8F8EBEBD-233F-4829-A177-533064E8C627}"/>
    <cellStyle name="Percent 2" xfId="4" xr:uid="{95B2AA42-8DE3-458E-9B39-F112B41C18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.com\Data\Users\sullivb\AppData\Local\Microsoft\Windows\Temporary%20Internet%20Files\Content.Outlook\VQJW2FII\Electric\2017-2019%20EE%20BUDGET%20MASTER%20-%20ELECTRIC%20-%2010-01-2016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Data/UG-C&amp;LM/Deptdata/MPR/MKTPLAN/2023%20eafc/Gas%20Plan/2022-2024%20EE%20BUDGET%20MASTER%20-%20NATURAL%20GAS%2011-01-22%20Filing%20latest%20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.com\Data\DepartmentData\UG-C&amp;LM\Deptdata\MPR\MKTPLAN\2016%20eafc\2016-2018%20EE%20Plan\Electric\2016-2018%20EE%20BUDGET%20MASTER%20-%20Electric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Energy%20Conservation/2010%20Docket%2009-10-03%20EL-17%20thru%20EL-33/Attachment%20EL-17-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data/MPR/KPI/Monthly%20Reports/2009/KPI_input_worksheet_09%20Revised_Jan%202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/C.Lotus.Notes.Data/2002_CL&amp;P_Res_TWash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ankee%20Gas\YGS%20ROR%20Schedule%20December%202003%20Revis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Data/UG-C&amp;LM/Deptdata/MPR/MKTPLAN/2022%20eafc/March%20Filing%2003-01-2022/Electric/2022-2024%20EE%20BUDGET%20MASTER%20-%20ELECTRIC%20%2003-01-22%20Filing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.com\Data\DepartmentData\UG-C&amp;LM\Deptdata\MPR\MKTPLAN\2022%20eafc\March%20Filing%2003-01-2022\Gas\2022-2024%20EE%20BUDGET%20MASTER%20-%20NATURAL%20GAS%2003-01-22%20Filing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Data/UG-C&amp;LM/Deptdata/MPR/MKTPLAN/2023%20eafc/Electric%20Plan/2022-2024%20EE%20BUDGET%20MASTER%20-%20ELECTRIC%20%2011-01-22%20Filing%20latest%20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2016 - 2019 Combined Table A1"/>
      <sheetName val=" 2016 - 2019 Comb Revenues A2"/>
      <sheetName val="2015 Joint Table A1 Pies"/>
      <sheetName val="2016 Joint Table A1 Pies"/>
      <sheetName val="2017 Joint Table A1 Pies"/>
      <sheetName val="2018 Joint Table A1 Pies"/>
      <sheetName val="ES CT Electric Table A  "/>
      <sheetName val="ES CT Electric 2015 Table A Pie"/>
      <sheetName val="ES CT Electric 2016 Table A Pie"/>
      <sheetName val="ES CT Electric 2017 Table A Pie"/>
      <sheetName val="ES CT Electric 2018 Table A Pie"/>
      <sheetName val="Table A Pie Sector Alloc2016-18"/>
      <sheetName val="ES CT Electric Table C 2016 "/>
      <sheetName val="ES CT Electric Table C 2017"/>
      <sheetName val="ES CT Electric Table C 2018"/>
      <sheetName val="ES CT Electric 2016 Table C Pie"/>
      <sheetName val="ES CT Electric 2017 Table C Pie"/>
      <sheetName val="ES CT Electric 2018 Table C Pie"/>
      <sheetName val="2009-18 ES CT E Table D-$"/>
      <sheetName val="2009-18 ES CT E Table D1-kW"/>
      <sheetName val="2009-18 ESCTETable D2-annualkWh"/>
      <sheetName val="2009-18 ESCTETable D3-lftimekWh"/>
      <sheetName val="2009-18 Table D4 Units "/>
      <sheetName val="2009-18 ES CT E Table D5-kW"/>
      <sheetName val="2009-18 ESCTETable D6-annualkWh"/>
      <sheetName val="2009-15 ESCTETable D7-lftimekWh"/>
      <sheetName val="2016  ES CT  PMI"/>
      <sheetName val="2017  ES CT  PMI"/>
      <sheetName val="2018  ES CT  PMI"/>
      <sheetName val="2016 ES CT E Perf. Incentive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- 2024 Combined Table A1"/>
      <sheetName val="2021 Joint Table A1 Pies"/>
      <sheetName val="2022 Joint Table A1 Pies"/>
      <sheetName val="2022 Joint Table A1 Pies - Gas"/>
      <sheetName val="2022 New Joint Table A1 Pies"/>
      <sheetName val="2023 Joint Table A1 Pies"/>
      <sheetName val="2023 New Joint Table A1 Pies"/>
      <sheetName val="2024 Joint Table A1 Pies "/>
      <sheetName val="2024 New Joint Table A1 Pies"/>
      <sheetName val="2022-2025 Comb Revenues A2-Rev"/>
      <sheetName val="2020 - 2023 Comb Revenues A2"/>
      <sheetName val="ES CT Gas Table A"/>
      <sheetName val="Table A Pie Sector Alloc2022-24"/>
      <sheetName val="ES CT Gas 2021 Table A Pie"/>
      <sheetName val="ES CT Gas 2022 Table A Pie"/>
      <sheetName val="ES CT Gas 2023 Table A Pie"/>
      <sheetName val="ES CT Gas 2024 Table A Pie"/>
      <sheetName val="ES CT Gas 2021 Table C "/>
      <sheetName val="ES CT Gas 2021 Table C Pie"/>
      <sheetName val="ES CT Gas 2022 Table C  "/>
      <sheetName val="ES CT Gas 2022 Table C Pie "/>
      <sheetName val="ES CT Gas 2023 Table C "/>
      <sheetName val="ES CT Gas 2023 Table C Pie"/>
      <sheetName val="ES CT Gas 2024 Table C  "/>
      <sheetName val="ES CT Gas 2024 Table C Pie "/>
      <sheetName val="2013-24 ES CT G Table D-Proj $"/>
      <sheetName val="2013-24 ES CT G Table D1 AnnCCF"/>
      <sheetName val="2013-24 ES CT G Table D2LifeCCF"/>
      <sheetName val="2013-24 ES CT G Table D3 AnnCCF"/>
      <sheetName val="2013-24 ES CT G Table D4LifeCCF"/>
      <sheetName val="2013-24 ES CT G Table D5-Units"/>
      <sheetName val="2021 ES CT PMI"/>
      <sheetName val="2022 ES CT PMI"/>
      <sheetName val="2023 ES CT PMI"/>
      <sheetName val="2024 ES CT PMI "/>
    </sheetNames>
    <sheetDataSet>
      <sheetData sheetId="0">
        <row r="13">
          <cell r="L13">
            <v>519888.75177892495</v>
          </cell>
          <cell r="P13">
            <v>317700.75177892495</v>
          </cell>
          <cell r="Q13">
            <v>293761.55409718014</v>
          </cell>
          <cell r="R13">
            <v>325476.62145017151</v>
          </cell>
          <cell r="T13">
            <v>127080.550355785</v>
          </cell>
          <cell r="U13">
            <v>117504.62163887206</v>
          </cell>
          <cell r="V13">
            <v>130190.64858006861</v>
          </cell>
          <cell r="X13">
            <v>63540.275177892501</v>
          </cell>
          <cell r="Y13">
            <v>58752.310819436032</v>
          </cell>
          <cell r="Z13">
            <v>65095.324290034303</v>
          </cell>
        </row>
        <row r="14">
          <cell r="L14">
            <v>1811975.3862450402</v>
          </cell>
          <cell r="P14">
            <v>3266170.3862450402</v>
          </cell>
          <cell r="Q14">
            <v>3317020.5047965101</v>
          </cell>
          <cell r="R14">
            <v>3018666.8668640885</v>
          </cell>
          <cell r="T14">
            <v>3744974.3862450402</v>
          </cell>
          <cell r="U14">
            <v>3331236.7278325986</v>
          </cell>
          <cell r="V14">
            <v>3116266.6701221615</v>
          </cell>
          <cell r="X14">
            <v>3812981.3862450402</v>
          </cell>
        </row>
        <row r="15">
          <cell r="L15">
            <v>3752229.8734730501</v>
          </cell>
          <cell r="P15">
            <v>3041652.8734730501</v>
          </cell>
          <cell r="Q15">
            <v>1062339.0412094784</v>
          </cell>
          <cell r="R15">
            <v>1174703.2309999999</v>
          </cell>
          <cell r="T15">
            <v>3041652.8734730501</v>
          </cell>
          <cell r="U15">
            <v>1062339.4158166039</v>
          </cell>
          <cell r="V15">
            <v>1174703.2309999999</v>
          </cell>
          <cell r="X15">
            <v>3041652.8734730501</v>
          </cell>
          <cell r="Y15">
            <v>1062339.4158166039</v>
          </cell>
          <cell r="Z15">
            <v>1174703.2309999999</v>
          </cell>
        </row>
        <row r="16">
          <cell r="L16">
            <v>3395274.2081856499</v>
          </cell>
          <cell r="P16">
            <v>5046220.6981856497</v>
          </cell>
          <cell r="Q16">
            <v>4737409.9147097096</v>
          </cell>
          <cell r="R16">
            <v>3876844.8191903494</v>
          </cell>
          <cell r="T16">
            <v>5108944.6981856497</v>
          </cell>
          <cell r="U16">
            <v>4862141.4270319892</v>
          </cell>
          <cell r="V16">
            <v>4058315.4133377485</v>
          </cell>
          <cell r="X16">
            <v>5176951.6981856497</v>
          </cell>
          <cell r="Y16">
            <v>4918338.133831637</v>
          </cell>
          <cell r="Z16">
            <v>4148700.1542816451</v>
          </cell>
        </row>
        <row r="17">
          <cell r="L17">
            <v>10000</v>
          </cell>
          <cell r="P17">
            <v>10000</v>
          </cell>
          <cell r="Q17">
            <v>171155.52915580795</v>
          </cell>
          <cell r="R17">
            <v>198719.80308169994</v>
          </cell>
          <cell r="T17">
            <v>10000</v>
          </cell>
          <cell r="U17">
            <v>176102.00105573717</v>
          </cell>
          <cell r="V17">
            <v>223746.65157129063</v>
          </cell>
          <cell r="X17">
            <v>10000</v>
          </cell>
          <cell r="Y17">
            <v>177199.52260588371</v>
          </cell>
          <cell r="Z17">
            <v>223746.65157129063</v>
          </cell>
        </row>
        <row r="20">
          <cell r="L20">
            <v>3743509.1009455798</v>
          </cell>
          <cell r="P20">
            <v>4160543.1009455798</v>
          </cell>
          <cell r="Q20">
            <v>1975107.6746147869</v>
          </cell>
          <cell r="R20">
            <v>1627060.417187348</v>
          </cell>
          <cell r="T20">
            <v>4160543.1009455798</v>
          </cell>
          <cell r="U20">
            <v>2032227.696005163</v>
          </cell>
          <cell r="V20">
            <v>1647315.9130596025</v>
          </cell>
          <cell r="X20">
            <v>4160543.1009455798</v>
          </cell>
          <cell r="Y20">
            <v>2042302.8345758275</v>
          </cell>
          <cell r="Z20">
            <v>1667631.9415210411</v>
          </cell>
        </row>
        <row r="21">
          <cell r="L21">
            <v>1497489.05094558</v>
          </cell>
          <cell r="P21">
            <v>3825064.5409455802</v>
          </cell>
          <cell r="Q21">
            <v>1152717.7822517415</v>
          </cell>
          <cell r="R21">
            <v>1072738.4886555539</v>
          </cell>
          <cell r="T21">
            <v>3827265.5409455802</v>
          </cell>
          <cell r="U21">
            <v>1182948.5934229754</v>
          </cell>
          <cell r="V21">
            <v>1086025.4190404161</v>
          </cell>
          <cell r="X21">
            <v>3827265.5409455802</v>
          </cell>
          <cell r="Y21">
            <v>1188813.2763146306</v>
          </cell>
          <cell r="Z21">
            <v>1099419.1604279387</v>
          </cell>
        </row>
        <row r="22">
          <cell r="L22">
            <v>473951.71374376002</v>
          </cell>
          <cell r="P22">
            <v>708371.71374376002</v>
          </cell>
          <cell r="Q22">
            <v>608762.80100521806</v>
          </cell>
          <cell r="R22">
            <v>481971.15184258</v>
          </cell>
          <cell r="T22">
            <v>708371.71374376002</v>
          </cell>
          <cell r="U22">
            <v>624239.1142419352</v>
          </cell>
          <cell r="V22">
            <v>487916.94830691541</v>
          </cell>
          <cell r="X22">
            <v>708371.71374376002</v>
          </cell>
          <cell r="Y22">
            <v>627333.89323229122</v>
          </cell>
          <cell r="Z22">
            <v>493934.33363661257</v>
          </cell>
        </row>
        <row r="23">
          <cell r="L23">
            <v>487946.61648411001</v>
          </cell>
          <cell r="P23">
            <v>733132.61648411001</v>
          </cell>
          <cell r="Q23">
            <v>475581.6991567784</v>
          </cell>
          <cell r="R23">
            <v>296670.67067276919</v>
          </cell>
          <cell r="T23">
            <v>733132.61648411001</v>
          </cell>
          <cell r="U23">
            <v>484607.63636258419</v>
          </cell>
          <cell r="V23">
            <v>299601.97893783054</v>
          </cell>
          <cell r="X23">
            <v>733132.61648411001</v>
          </cell>
          <cell r="Y23">
            <v>487010.16689513868</v>
          </cell>
          <cell r="Z23">
            <v>303296.91218223737</v>
          </cell>
        </row>
        <row r="26">
          <cell r="L26">
            <v>0</v>
          </cell>
          <cell r="P26">
            <v>0</v>
          </cell>
          <cell r="Q26">
            <v>151002.5</v>
          </cell>
          <cell r="R26">
            <v>206534</v>
          </cell>
          <cell r="T26">
            <v>0</v>
          </cell>
          <cell r="U26">
            <v>156408.42499999999</v>
          </cell>
          <cell r="V26">
            <v>214716.5</v>
          </cell>
          <cell r="X26">
            <v>0</v>
          </cell>
          <cell r="Y26">
            <v>156408.42499999999</v>
          </cell>
          <cell r="Z26">
            <v>214716.5</v>
          </cell>
        </row>
        <row r="27">
          <cell r="L27">
            <v>0</v>
          </cell>
          <cell r="P27">
            <v>0</v>
          </cell>
          <cell r="Q27">
            <v>187384.76</v>
          </cell>
          <cell r="R27">
            <v>200259.76</v>
          </cell>
          <cell r="T27">
            <v>0</v>
          </cell>
          <cell r="U27">
            <v>191719.78279999999</v>
          </cell>
          <cell r="V27">
            <v>204981.03279999999</v>
          </cell>
          <cell r="X27">
            <v>0</v>
          </cell>
          <cell r="Y27">
            <v>191719.78279999999</v>
          </cell>
          <cell r="Z27">
            <v>204981.03279999999</v>
          </cell>
        </row>
        <row r="30">
          <cell r="L30">
            <v>76666.67</v>
          </cell>
          <cell r="P30">
            <v>76666.67</v>
          </cell>
          <cell r="Q30">
            <v>76667.08128046451</v>
          </cell>
          <cell r="R30">
            <v>76666.667780464501</v>
          </cell>
          <cell r="T30">
            <v>76666.67</v>
          </cell>
          <cell r="U30">
            <v>76667.08128046451</v>
          </cell>
          <cell r="V30">
            <v>76666.667780464501</v>
          </cell>
          <cell r="X30">
            <v>76666.67</v>
          </cell>
          <cell r="Y30">
            <v>76667.08128046451</v>
          </cell>
          <cell r="Z30">
            <v>76666.667780464501</v>
          </cell>
        </row>
        <row r="31">
          <cell r="L31">
            <v>82666.67</v>
          </cell>
          <cell r="P31">
            <v>82666.67</v>
          </cell>
          <cell r="Q31">
            <v>82666.66</v>
          </cell>
          <cell r="R31">
            <v>82666.66</v>
          </cell>
          <cell r="T31">
            <v>82666.67</v>
          </cell>
          <cell r="U31">
            <v>82666.66</v>
          </cell>
          <cell r="V31">
            <v>82666.66</v>
          </cell>
          <cell r="X31">
            <v>82666.67</v>
          </cell>
          <cell r="Y31">
            <v>82666.66</v>
          </cell>
          <cell r="Z31">
            <v>82666.66</v>
          </cell>
        </row>
        <row r="32">
          <cell r="L32">
            <v>80000</v>
          </cell>
          <cell r="P32">
            <v>80000</v>
          </cell>
          <cell r="Q32">
            <v>79999.78509823716</v>
          </cell>
          <cell r="R32">
            <v>79999.991098237166</v>
          </cell>
          <cell r="T32">
            <v>80000</v>
          </cell>
          <cell r="U32">
            <v>79999.78509823716</v>
          </cell>
          <cell r="V32">
            <v>79999.991098237166</v>
          </cell>
          <cell r="X32">
            <v>80000</v>
          </cell>
          <cell r="Y32">
            <v>79999.78509823716</v>
          </cell>
          <cell r="Z32">
            <v>79999.991098237166</v>
          </cell>
        </row>
        <row r="33">
          <cell r="L33">
            <v>70000</v>
          </cell>
          <cell r="P33">
            <v>70000</v>
          </cell>
          <cell r="Q33">
            <v>50000.1191625832</v>
          </cell>
          <cell r="R33">
            <v>50000.001162583198</v>
          </cell>
          <cell r="T33">
            <v>70000</v>
          </cell>
          <cell r="U33">
            <v>50000.1191625832</v>
          </cell>
          <cell r="V33">
            <v>50000.001162583198</v>
          </cell>
          <cell r="X33">
            <v>70000</v>
          </cell>
          <cell r="Y33">
            <v>50000.1191625832</v>
          </cell>
          <cell r="Z33">
            <v>50000.001162583198</v>
          </cell>
        </row>
        <row r="36">
          <cell r="L36">
            <v>84522.893307485996</v>
          </cell>
          <cell r="P36">
            <v>84522.893307485996</v>
          </cell>
          <cell r="Q36">
            <v>86292</v>
          </cell>
          <cell r="R36">
            <v>86292</v>
          </cell>
          <cell r="T36">
            <v>84522.893307485952</v>
          </cell>
          <cell r="U36">
            <v>86292</v>
          </cell>
          <cell r="V36">
            <v>86292</v>
          </cell>
          <cell r="X36">
            <v>84522.893307485952</v>
          </cell>
          <cell r="Y36">
            <v>86292</v>
          </cell>
          <cell r="Z36">
            <v>86292</v>
          </cell>
        </row>
        <row r="37">
          <cell r="L37">
            <v>93905.470565267999</v>
          </cell>
          <cell r="P37">
            <v>93905.470565267999</v>
          </cell>
          <cell r="Q37">
            <v>20000</v>
          </cell>
          <cell r="R37">
            <v>75000</v>
          </cell>
          <cell r="T37">
            <v>93905.470565267999</v>
          </cell>
          <cell r="U37">
            <v>20000</v>
          </cell>
          <cell r="V37">
            <v>75000</v>
          </cell>
          <cell r="X37">
            <v>93905.470565267999</v>
          </cell>
          <cell r="Y37">
            <v>20000</v>
          </cell>
          <cell r="Z37">
            <v>75000</v>
          </cell>
        </row>
        <row r="38">
          <cell r="L38">
            <v>50000.100660389297</v>
          </cell>
          <cell r="P38">
            <v>50000.100660389297</v>
          </cell>
          <cell r="Q38">
            <v>50000</v>
          </cell>
          <cell r="R38">
            <v>50000</v>
          </cell>
          <cell r="T38">
            <v>50000.100660389304</v>
          </cell>
          <cell r="U38">
            <v>50000</v>
          </cell>
          <cell r="V38">
            <v>50000</v>
          </cell>
          <cell r="X38">
            <v>50000.100660389304</v>
          </cell>
          <cell r="Y38">
            <v>50000</v>
          </cell>
          <cell r="Z38">
            <v>50000</v>
          </cell>
        </row>
        <row r="41">
          <cell r="L41">
            <v>150932.81669718699</v>
          </cell>
          <cell r="P41">
            <v>150932.81669718699</v>
          </cell>
          <cell r="Q41">
            <v>188010.6985</v>
          </cell>
          <cell r="R41">
            <v>188007</v>
          </cell>
          <cell r="T41">
            <v>150932.81669718699</v>
          </cell>
          <cell r="U41">
            <v>188010.6985</v>
          </cell>
          <cell r="V41">
            <v>188007</v>
          </cell>
          <cell r="X41">
            <v>150932.81669718699</v>
          </cell>
          <cell r="Y41">
            <v>188010.6985</v>
          </cell>
          <cell r="Z41">
            <v>188007</v>
          </cell>
        </row>
        <row r="42">
          <cell r="L42">
            <v>40100.498656621698</v>
          </cell>
          <cell r="P42">
            <v>40100.498656621698</v>
          </cell>
          <cell r="Q42">
            <v>40100</v>
          </cell>
          <cell r="R42">
            <v>40100</v>
          </cell>
          <cell r="T42">
            <v>40100.498656621698</v>
          </cell>
          <cell r="U42">
            <v>40100</v>
          </cell>
          <cell r="V42">
            <v>40100</v>
          </cell>
          <cell r="X42">
            <v>40100.498656621698</v>
          </cell>
          <cell r="Y42">
            <v>40100</v>
          </cell>
          <cell r="Z42">
            <v>40100</v>
          </cell>
        </row>
        <row r="43">
          <cell r="L43">
            <v>79158.301981167999</v>
          </cell>
          <cell r="P43">
            <v>79158.301981167999</v>
          </cell>
          <cell r="Q43">
            <v>122147.7415</v>
          </cell>
          <cell r="R43">
            <v>63502</v>
          </cell>
          <cell r="T43">
            <v>79158.301981167999</v>
          </cell>
          <cell r="U43">
            <v>122147.7415</v>
          </cell>
          <cell r="V43">
            <v>63502</v>
          </cell>
          <cell r="X43">
            <v>79158.301981167999</v>
          </cell>
          <cell r="Y43">
            <v>122147.7415</v>
          </cell>
          <cell r="Z43">
            <v>63502</v>
          </cell>
        </row>
        <row r="44">
          <cell r="L44">
            <v>300000</v>
          </cell>
          <cell r="P44">
            <v>300000</v>
          </cell>
          <cell r="Q44">
            <v>300000</v>
          </cell>
          <cell r="R44">
            <v>300000</v>
          </cell>
          <cell r="T44">
            <v>300000</v>
          </cell>
          <cell r="U44">
            <v>300000</v>
          </cell>
          <cell r="V44">
            <v>300000</v>
          </cell>
          <cell r="X44">
            <v>300000</v>
          </cell>
          <cell r="Y44">
            <v>300000</v>
          </cell>
          <cell r="Z44">
            <v>300000</v>
          </cell>
        </row>
        <row r="45">
          <cell r="L45">
            <v>29607</v>
          </cell>
          <cell r="P45">
            <v>29607</v>
          </cell>
          <cell r="Q45">
            <v>29607</v>
          </cell>
          <cell r="R45">
            <v>29607</v>
          </cell>
          <cell r="T45">
            <v>29607</v>
          </cell>
          <cell r="U45">
            <v>29607</v>
          </cell>
          <cell r="V45">
            <v>29607</v>
          </cell>
          <cell r="X45">
            <v>29607</v>
          </cell>
          <cell r="Y45">
            <v>29607</v>
          </cell>
          <cell r="Z45">
            <v>29607</v>
          </cell>
        </row>
        <row r="46">
          <cell r="L46">
            <v>140725.87018874299</v>
          </cell>
          <cell r="P46">
            <v>140725.87018874299</v>
          </cell>
          <cell r="Q46">
            <v>284821.74550000002</v>
          </cell>
          <cell r="R46">
            <v>332473</v>
          </cell>
          <cell r="T46">
            <v>140725.87018874279</v>
          </cell>
          <cell r="U46">
            <v>260821.74549999999</v>
          </cell>
          <cell r="V46">
            <v>310473</v>
          </cell>
          <cell r="X46">
            <v>140725.87018874279</v>
          </cell>
          <cell r="Y46">
            <v>260821.74549999999</v>
          </cell>
          <cell r="Z46">
            <v>310473</v>
          </cell>
        </row>
        <row r="47">
          <cell r="L47">
            <v>53333</v>
          </cell>
          <cell r="P47">
            <v>53333</v>
          </cell>
          <cell r="Q47">
            <v>53333</v>
          </cell>
          <cell r="R47">
            <v>53333</v>
          </cell>
          <cell r="T47">
            <v>53333</v>
          </cell>
          <cell r="U47">
            <v>53333</v>
          </cell>
          <cell r="V47">
            <v>53333</v>
          </cell>
          <cell r="X47">
            <v>53333</v>
          </cell>
          <cell r="Y47">
            <v>53333</v>
          </cell>
          <cell r="Z47">
            <v>53333</v>
          </cell>
        </row>
        <row r="48">
          <cell r="L48">
            <v>10000</v>
          </cell>
          <cell r="P48">
            <v>10000</v>
          </cell>
          <cell r="Q48">
            <v>10000</v>
          </cell>
          <cell r="R48">
            <v>10000</v>
          </cell>
          <cell r="T48">
            <v>10000</v>
          </cell>
          <cell r="U48">
            <v>10000</v>
          </cell>
          <cell r="V48">
            <v>10000</v>
          </cell>
          <cell r="X48">
            <v>10000</v>
          </cell>
          <cell r="Y48">
            <v>10000</v>
          </cell>
          <cell r="Z48">
            <v>10000</v>
          </cell>
        </row>
        <row r="49">
          <cell r="L49">
            <v>847047</v>
          </cell>
          <cell r="P49">
            <v>1117877</v>
          </cell>
          <cell r="Q49">
            <v>775647.47950104519</v>
          </cell>
          <cell r="R49">
            <v>695217.65749929228</v>
          </cell>
          <cell r="T49">
            <v>1135532.2103375001</v>
          </cell>
          <cell r="U49">
            <v>778909.06351248734</v>
          </cell>
          <cell r="V49">
            <v>702324.38649843959</v>
          </cell>
          <cell r="X49">
            <v>1139156.0622187501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2016 - 2018 Combined Table A1"/>
      <sheetName val=" 2015 - 2018 Comb Revenues A2"/>
      <sheetName val="2015 Joint Table A1 Pies"/>
      <sheetName val="2016 Joint Table A1 Pies"/>
      <sheetName val="2017 Joint Table A1 Pies"/>
      <sheetName val="2018 Joint Table A1 Pies"/>
      <sheetName val="ES CT Electric Table A  "/>
      <sheetName val="ES CT Electric 2015 Table A Pie"/>
      <sheetName val="ES CT Electric 2016 Table A Pie"/>
      <sheetName val="ES CT Electric 2017 Table A Pie"/>
      <sheetName val="ES CT Electric 2018 Table A Pie"/>
      <sheetName val="ES CT Electric Table C 2016"/>
      <sheetName val="ES CT Electric Table C 2017"/>
      <sheetName val="ES CT Electric Table C 2018"/>
      <sheetName val="ES CT Electric 2016 Table C Pie"/>
      <sheetName val="ES CT Electric 2017 Table C Pie"/>
      <sheetName val="ES CT Electric 2018 Table C Pie"/>
      <sheetName val="2009-18 ES CT E Table D-$"/>
      <sheetName val="2009-18 ES CT E Table D1-kW"/>
      <sheetName val="2009-18 ESCTETable D2-annualkWh"/>
      <sheetName val="2009-15 ESCTETable D3-lftimekWh"/>
      <sheetName val="2009-15 Table D4 Units "/>
      <sheetName val="2009-18 ES CT E Table D5-kW"/>
      <sheetName val="2009-18 ESCTETable D6-annualkWh"/>
      <sheetName val="2009-15 ESCTETable D7-lftimekWh"/>
      <sheetName val="2016  ES CT  PMI"/>
      <sheetName val="2017  ES CT  PMI"/>
      <sheetName val="2018  ES CT  PMI"/>
      <sheetName val="2016 ES CT E Perf. Incentive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tachment EL-17-1 Page 1 of 2"/>
      <sheetName val="Attachment EL-17-1 Page 2 of 2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&amp;P Summary YTD"/>
      <sheetName val="Committed Data Table"/>
      <sheetName val="EB $"/>
      <sheetName val="ResiOtherMet Monthly Target$"/>
      <sheetName val="C&amp;I Monthly Target$"/>
      <sheetName val="Monthly Goal Report"/>
      <sheetName val="Expended &amp; Committed Report"/>
      <sheetName val="YTD 20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Page"/>
    </sheetNames>
    <sheetDataSet>
      <sheetData sheetId="0" refreshError="1">
        <row r="33">
          <cell r="B33" t="str">
            <v>Energy Star Clothes Washers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1(A)"/>
      <sheetName val="Exhibit 1(B)"/>
      <sheetName val="Exhibit 1(C)"/>
      <sheetName val="Exhibit 1(D)"/>
      <sheetName val="Rate Base"/>
      <sheetName val="Operating Income"/>
      <sheetName val="R1"/>
      <sheetName val="R2"/>
      <sheetName val="R3"/>
      <sheetName val="R4"/>
      <sheetName val="R5"/>
      <sheetName val="R6"/>
      <sheetName val="R7"/>
      <sheetName val="R8"/>
      <sheetName val="R9"/>
      <sheetName val="R10"/>
      <sheetName val="R11"/>
      <sheetName val="R12"/>
      <sheetName val="R13"/>
      <sheetName val="R14"/>
      <sheetName val="R15"/>
      <sheetName val="R16"/>
      <sheetName val="R 17"/>
      <sheetName val="Common Equity"/>
      <sheetName val="Cost of Debt"/>
      <sheetName val="Schedule C-2"/>
      <sheetName val="WP C-2A"/>
      <sheetName val="WP C-2B"/>
      <sheetName val="WP C-2C"/>
      <sheetName val="WP C-2D"/>
      <sheetName val="WP C-2E"/>
      <sheetName val="Schedule C-3"/>
      <sheetName val="Schedule D-1"/>
      <sheetName val="Schedule D-2"/>
      <sheetName val="ROR"/>
      <sheetName val="Dialog1"/>
      <sheetName val="Module1"/>
      <sheetName val="ACCESS_DATA"/>
      <sheetName val="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 t="str">
            <v>AC101</v>
          </cell>
          <cell r="B2">
            <v>595867</v>
          </cell>
          <cell r="C2">
            <v>596000</v>
          </cell>
          <cell r="D2">
            <v>572412</v>
          </cell>
          <cell r="E2">
            <v>572702</v>
          </cell>
          <cell r="F2">
            <v>576582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37986</v>
          </cell>
        </row>
        <row r="3">
          <cell r="A3" t="str">
            <v>AC106</v>
          </cell>
          <cell r="B3">
            <v>112753</v>
          </cell>
          <cell r="C3">
            <v>100764</v>
          </cell>
          <cell r="D3">
            <v>118209</v>
          </cell>
          <cell r="E3">
            <v>105987</v>
          </cell>
          <cell r="F3">
            <v>90023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37986</v>
          </cell>
        </row>
        <row r="4">
          <cell r="A4" t="str">
            <v>AC108</v>
          </cell>
          <cell r="B4">
            <v>-290639</v>
          </cell>
          <cell r="C4">
            <v>-287289</v>
          </cell>
          <cell r="D4">
            <v>-283891</v>
          </cell>
          <cell r="E4">
            <v>-281572</v>
          </cell>
          <cell r="F4">
            <v>-280592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37986</v>
          </cell>
        </row>
        <row r="5">
          <cell r="A5" t="str">
            <v>AC14404</v>
          </cell>
          <cell r="B5">
            <v>-50</v>
          </cell>
          <cell r="C5">
            <v>-50</v>
          </cell>
          <cell r="D5">
            <v>0</v>
          </cell>
          <cell r="E5">
            <v>37</v>
          </cell>
          <cell r="F5">
            <v>35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37986</v>
          </cell>
        </row>
        <row r="6">
          <cell r="A6" t="str">
            <v>AC14411</v>
          </cell>
          <cell r="B6">
            <v>-5679</v>
          </cell>
          <cell r="C6">
            <v>-6177</v>
          </cell>
          <cell r="D6">
            <v>-7055</v>
          </cell>
          <cell r="E6">
            <v>-5164</v>
          </cell>
          <cell r="F6">
            <v>-7684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37986</v>
          </cell>
        </row>
        <row r="7">
          <cell r="A7" t="str">
            <v>AC151</v>
          </cell>
          <cell r="B7">
            <v>37397</v>
          </cell>
          <cell r="C7">
            <v>34098</v>
          </cell>
          <cell r="D7">
            <v>29898</v>
          </cell>
          <cell r="E7">
            <v>24204</v>
          </cell>
          <cell r="F7">
            <v>17788</v>
          </cell>
          <cell r="G7">
            <v>11885</v>
          </cell>
          <cell r="H7">
            <v>7058</v>
          </cell>
          <cell r="I7">
            <v>6701</v>
          </cell>
          <cell r="J7">
            <v>10519</v>
          </cell>
          <cell r="K7">
            <v>14469</v>
          </cell>
          <cell r="L7">
            <v>17670</v>
          </cell>
          <cell r="M7">
            <v>17769</v>
          </cell>
          <cell r="N7">
            <v>17457</v>
          </cell>
          <cell r="O7">
            <v>37986</v>
          </cell>
        </row>
        <row r="8">
          <cell r="A8" t="str">
            <v>AC152</v>
          </cell>
          <cell r="B8">
            <v>6</v>
          </cell>
          <cell r="C8">
            <v>6</v>
          </cell>
          <cell r="D8">
            <v>6</v>
          </cell>
          <cell r="E8">
            <v>6</v>
          </cell>
          <cell r="F8">
            <v>6</v>
          </cell>
          <cell r="G8">
            <v>6</v>
          </cell>
          <cell r="H8">
            <v>6</v>
          </cell>
          <cell r="I8">
            <v>5</v>
          </cell>
          <cell r="J8">
            <v>5</v>
          </cell>
          <cell r="K8">
            <v>5</v>
          </cell>
          <cell r="L8">
            <v>5</v>
          </cell>
          <cell r="M8">
            <v>5</v>
          </cell>
          <cell r="N8">
            <v>5</v>
          </cell>
          <cell r="O8">
            <v>37986</v>
          </cell>
        </row>
        <row r="9">
          <cell r="A9" t="str">
            <v>AC16501</v>
          </cell>
          <cell r="B9">
            <v>213</v>
          </cell>
          <cell r="C9">
            <v>361</v>
          </cell>
          <cell r="D9">
            <v>299</v>
          </cell>
          <cell r="E9">
            <v>469</v>
          </cell>
          <cell r="F9">
            <v>266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37986</v>
          </cell>
        </row>
        <row r="10">
          <cell r="A10" t="str">
            <v>AC16507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37986</v>
          </cell>
        </row>
        <row r="11">
          <cell r="A11" t="str">
            <v>AC16596</v>
          </cell>
          <cell r="B11">
            <v>32</v>
          </cell>
          <cell r="C11">
            <v>348</v>
          </cell>
          <cell r="D11">
            <v>348</v>
          </cell>
          <cell r="E11">
            <v>348</v>
          </cell>
          <cell r="F11">
            <v>497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37986</v>
          </cell>
        </row>
        <row r="12">
          <cell r="A12" t="str">
            <v>AC165XX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37986</v>
          </cell>
        </row>
        <row r="13">
          <cell r="A13" t="str">
            <v>AC18103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37986</v>
          </cell>
        </row>
        <row r="14">
          <cell r="A14" t="str">
            <v>AC18104</v>
          </cell>
          <cell r="B14">
            <v>161811</v>
          </cell>
          <cell r="C14">
            <v>164263</v>
          </cell>
          <cell r="D14">
            <v>166715</v>
          </cell>
          <cell r="E14">
            <v>169166</v>
          </cell>
          <cell r="F14">
            <v>171618</v>
          </cell>
          <cell r="G14">
            <v>174070</v>
          </cell>
          <cell r="H14">
            <v>176521</v>
          </cell>
          <cell r="I14">
            <v>178973</v>
          </cell>
          <cell r="J14">
            <v>181425</v>
          </cell>
          <cell r="K14">
            <v>183876</v>
          </cell>
          <cell r="L14">
            <v>186328</v>
          </cell>
          <cell r="M14">
            <v>188780</v>
          </cell>
          <cell r="N14">
            <v>191231</v>
          </cell>
          <cell r="O14">
            <v>37986</v>
          </cell>
        </row>
        <row r="15">
          <cell r="A15" t="str">
            <v>AC18105</v>
          </cell>
          <cell r="B15">
            <v>41978</v>
          </cell>
          <cell r="C15">
            <v>42199</v>
          </cell>
          <cell r="D15">
            <v>42420</v>
          </cell>
          <cell r="E15">
            <v>42641</v>
          </cell>
          <cell r="F15">
            <v>42862</v>
          </cell>
          <cell r="G15">
            <v>43083</v>
          </cell>
          <cell r="H15">
            <v>43304</v>
          </cell>
          <cell r="I15">
            <v>43524</v>
          </cell>
          <cell r="J15">
            <v>43745</v>
          </cell>
          <cell r="K15">
            <v>43966</v>
          </cell>
          <cell r="L15">
            <v>44187</v>
          </cell>
          <cell r="M15">
            <v>44408</v>
          </cell>
          <cell r="N15">
            <v>44629</v>
          </cell>
          <cell r="O15">
            <v>37986</v>
          </cell>
        </row>
        <row r="16">
          <cell r="A16" t="str">
            <v>AC18107</v>
          </cell>
          <cell r="B16">
            <v>155646</v>
          </cell>
          <cell r="C16">
            <v>156344</v>
          </cell>
          <cell r="D16">
            <v>157042</v>
          </cell>
          <cell r="E16">
            <v>157740</v>
          </cell>
          <cell r="F16">
            <v>158438</v>
          </cell>
          <cell r="G16">
            <v>159136</v>
          </cell>
          <cell r="H16">
            <v>159834</v>
          </cell>
          <cell r="I16">
            <v>160532</v>
          </cell>
          <cell r="J16">
            <v>161230</v>
          </cell>
          <cell r="K16">
            <v>161928</v>
          </cell>
          <cell r="L16">
            <v>162626</v>
          </cell>
          <cell r="M16">
            <v>163324</v>
          </cell>
          <cell r="N16">
            <v>164022</v>
          </cell>
          <cell r="O16">
            <v>37986</v>
          </cell>
        </row>
        <row r="17">
          <cell r="A17" t="str">
            <v>AC18110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37986</v>
          </cell>
        </row>
        <row r="18">
          <cell r="A18" t="str">
            <v>AC18116</v>
          </cell>
          <cell r="B18">
            <v>124891</v>
          </cell>
          <cell r="C18">
            <v>126115</v>
          </cell>
          <cell r="D18">
            <v>127340</v>
          </cell>
          <cell r="E18">
            <v>128564</v>
          </cell>
          <cell r="F18">
            <v>129789</v>
          </cell>
          <cell r="G18">
            <v>131013</v>
          </cell>
          <cell r="H18">
            <v>132237</v>
          </cell>
          <cell r="I18">
            <v>133462</v>
          </cell>
          <cell r="J18">
            <v>134686</v>
          </cell>
          <cell r="K18">
            <v>135911</v>
          </cell>
          <cell r="L18">
            <v>137135</v>
          </cell>
          <cell r="M18">
            <v>138359</v>
          </cell>
          <cell r="N18">
            <v>139584</v>
          </cell>
          <cell r="O18">
            <v>37986</v>
          </cell>
        </row>
        <row r="19">
          <cell r="A19" t="str">
            <v>AC1812F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37986</v>
          </cell>
        </row>
        <row r="20">
          <cell r="A20" t="str">
            <v>AC181WM</v>
          </cell>
          <cell r="B20">
            <v>0</v>
          </cell>
          <cell r="C20">
            <v>0</v>
          </cell>
          <cell r="D20">
            <v>0</v>
          </cell>
          <cell r="E20">
            <v>18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37986</v>
          </cell>
        </row>
        <row r="21">
          <cell r="A21" t="str">
            <v>AC181Y8</v>
          </cell>
          <cell r="B21">
            <v>110260</v>
          </cell>
          <cell r="C21">
            <v>110716</v>
          </cell>
          <cell r="D21">
            <v>111171</v>
          </cell>
          <cell r="E21">
            <v>111627</v>
          </cell>
          <cell r="F21">
            <v>112083</v>
          </cell>
          <cell r="G21">
            <v>112538</v>
          </cell>
          <cell r="H21">
            <v>112994</v>
          </cell>
          <cell r="I21">
            <v>113449</v>
          </cell>
          <cell r="J21">
            <v>113905</v>
          </cell>
          <cell r="K21">
            <v>114361</v>
          </cell>
          <cell r="L21">
            <v>114816</v>
          </cell>
          <cell r="M21">
            <v>115272</v>
          </cell>
          <cell r="N21">
            <v>115727</v>
          </cell>
          <cell r="O21">
            <v>37986</v>
          </cell>
        </row>
        <row r="22">
          <cell r="A22" t="str">
            <v>AC181Y9</v>
          </cell>
          <cell r="B22">
            <v>30451</v>
          </cell>
          <cell r="C22">
            <v>31973</v>
          </cell>
          <cell r="D22">
            <v>33496</v>
          </cell>
          <cell r="E22">
            <v>35018</v>
          </cell>
          <cell r="F22">
            <v>36541</v>
          </cell>
          <cell r="G22">
            <v>38063</v>
          </cell>
          <cell r="H22">
            <v>39586</v>
          </cell>
          <cell r="I22">
            <v>41108</v>
          </cell>
          <cell r="J22">
            <v>42631</v>
          </cell>
          <cell r="K22">
            <v>44154</v>
          </cell>
          <cell r="L22">
            <v>45676</v>
          </cell>
          <cell r="M22">
            <v>47199</v>
          </cell>
          <cell r="N22">
            <v>48721</v>
          </cell>
          <cell r="O22">
            <v>37986</v>
          </cell>
        </row>
        <row r="23">
          <cell r="A23" t="str">
            <v>AC181YG</v>
          </cell>
          <cell r="B23">
            <v>1630</v>
          </cell>
          <cell r="C23">
            <v>1630</v>
          </cell>
          <cell r="D23">
            <v>1630</v>
          </cell>
          <cell r="E23">
            <v>1630</v>
          </cell>
          <cell r="F23">
            <v>1630</v>
          </cell>
          <cell r="G23">
            <v>1630</v>
          </cell>
          <cell r="H23">
            <v>1630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37986</v>
          </cell>
        </row>
        <row r="24">
          <cell r="A24" t="str">
            <v>AC1826A</v>
          </cell>
          <cell r="B24">
            <v>68</v>
          </cell>
          <cell r="C24">
            <v>75</v>
          </cell>
          <cell r="D24">
            <v>82</v>
          </cell>
          <cell r="E24">
            <v>89</v>
          </cell>
          <cell r="F24">
            <v>96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37986</v>
          </cell>
        </row>
        <row r="25">
          <cell r="A25" t="str">
            <v>AC18274</v>
          </cell>
          <cell r="B25">
            <v>11</v>
          </cell>
          <cell r="C25">
            <v>12</v>
          </cell>
          <cell r="D25">
            <v>13</v>
          </cell>
          <cell r="E25">
            <v>14</v>
          </cell>
          <cell r="F25">
            <v>15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37986</v>
          </cell>
        </row>
        <row r="26">
          <cell r="A26" t="str">
            <v>AC182DE</v>
          </cell>
          <cell r="B26">
            <v>137</v>
          </cell>
          <cell r="C26">
            <v>150</v>
          </cell>
          <cell r="D26">
            <v>164</v>
          </cell>
          <cell r="E26">
            <v>178</v>
          </cell>
          <cell r="F26">
            <v>191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37986</v>
          </cell>
        </row>
        <row r="27">
          <cell r="A27" t="str">
            <v>AC182DK</v>
          </cell>
          <cell r="B27">
            <v>11764</v>
          </cell>
          <cell r="C27">
            <v>15223</v>
          </cell>
          <cell r="D27">
            <v>13447</v>
          </cell>
          <cell r="E27">
            <v>18654</v>
          </cell>
          <cell r="F27">
            <v>8139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37986</v>
          </cell>
        </row>
        <row r="28">
          <cell r="A28" t="str">
            <v>AC182DP</v>
          </cell>
          <cell r="B28">
            <v>32</v>
          </cell>
          <cell r="C28">
            <v>35</v>
          </cell>
          <cell r="D28">
            <v>38</v>
          </cell>
          <cell r="E28">
            <v>41</v>
          </cell>
          <cell r="F28">
            <v>44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37986</v>
          </cell>
        </row>
        <row r="29">
          <cell r="A29" t="str">
            <v>AC182DS</v>
          </cell>
          <cell r="B29">
            <v>42</v>
          </cell>
          <cell r="C29">
            <v>46</v>
          </cell>
          <cell r="D29">
            <v>50</v>
          </cell>
          <cell r="E29">
            <v>55</v>
          </cell>
          <cell r="F29">
            <v>59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37986</v>
          </cell>
        </row>
        <row r="30">
          <cell r="A30" t="str">
            <v>AC182GV</v>
          </cell>
          <cell r="B30">
            <v>-2</v>
          </cell>
          <cell r="C30">
            <v>5</v>
          </cell>
          <cell r="D30">
            <v>12</v>
          </cell>
          <cell r="E30">
            <v>13</v>
          </cell>
          <cell r="F30">
            <v>14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37986</v>
          </cell>
        </row>
        <row r="31">
          <cell r="A31" t="str">
            <v>AC182HM</v>
          </cell>
          <cell r="B31">
            <v>8052</v>
          </cell>
          <cell r="C31">
            <v>8827</v>
          </cell>
          <cell r="D31">
            <v>6168</v>
          </cell>
          <cell r="E31">
            <v>7064</v>
          </cell>
          <cell r="F31">
            <v>7551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37986</v>
          </cell>
        </row>
        <row r="32">
          <cell r="A32" t="str">
            <v>AC182HR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37986</v>
          </cell>
        </row>
        <row r="33">
          <cell r="A33" t="str">
            <v>AC182HW</v>
          </cell>
          <cell r="B33">
            <v>7364</v>
          </cell>
          <cell r="C33">
            <v>7140</v>
          </cell>
          <cell r="D33">
            <v>6797</v>
          </cell>
          <cell r="E33">
            <v>5991</v>
          </cell>
          <cell r="F33">
            <v>4226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37986</v>
          </cell>
        </row>
        <row r="34">
          <cell r="A34" t="str">
            <v>AC182IN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37986</v>
          </cell>
        </row>
        <row r="35">
          <cell r="A35" t="str">
            <v>AC182MN</v>
          </cell>
          <cell r="B35">
            <v>292</v>
          </cell>
          <cell r="C35">
            <v>321</v>
          </cell>
          <cell r="D35">
            <v>351</v>
          </cell>
          <cell r="E35">
            <v>380</v>
          </cell>
          <cell r="F35">
            <v>409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37986</v>
          </cell>
        </row>
        <row r="36">
          <cell r="A36" t="str">
            <v>AC182PR</v>
          </cell>
          <cell r="B36">
            <v>569</v>
          </cell>
          <cell r="C36">
            <v>598</v>
          </cell>
          <cell r="D36">
            <v>627</v>
          </cell>
          <cell r="E36">
            <v>576</v>
          </cell>
          <cell r="F36">
            <v>554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37986</v>
          </cell>
        </row>
        <row r="37">
          <cell r="A37" t="str">
            <v>AC182SG</v>
          </cell>
          <cell r="B37">
            <v>10</v>
          </cell>
          <cell r="C37">
            <v>11</v>
          </cell>
          <cell r="D37">
            <v>12</v>
          </cell>
          <cell r="E37">
            <v>13</v>
          </cell>
          <cell r="F37">
            <v>14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37986</v>
          </cell>
        </row>
        <row r="38">
          <cell r="A38" t="str">
            <v>AC182TE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37986</v>
          </cell>
        </row>
        <row r="39">
          <cell r="A39" t="str">
            <v>AC182TR</v>
          </cell>
          <cell r="B39">
            <v>1537</v>
          </cell>
          <cell r="C39">
            <v>1657</v>
          </cell>
          <cell r="D39">
            <v>1626</v>
          </cell>
          <cell r="E39">
            <v>1715</v>
          </cell>
          <cell r="F39">
            <v>1732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37986</v>
          </cell>
        </row>
        <row r="40">
          <cell r="A40" t="str">
            <v>AC182YZ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37986</v>
          </cell>
        </row>
        <row r="41">
          <cell r="A41" t="str">
            <v>AC1863E</v>
          </cell>
          <cell r="B41">
            <v>82</v>
          </cell>
          <cell r="C41">
            <v>90</v>
          </cell>
          <cell r="D41">
            <v>98</v>
          </cell>
          <cell r="E41">
            <v>106</v>
          </cell>
          <cell r="F41">
            <v>115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37986</v>
          </cell>
        </row>
        <row r="42">
          <cell r="A42" t="str">
            <v>AC186DF</v>
          </cell>
          <cell r="B42">
            <v>786</v>
          </cell>
          <cell r="C42">
            <v>864</v>
          </cell>
          <cell r="D42">
            <v>943</v>
          </cell>
          <cell r="E42">
            <v>1022</v>
          </cell>
          <cell r="F42">
            <v>1100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37986</v>
          </cell>
        </row>
        <row r="43">
          <cell r="A43" t="str">
            <v>AC186FC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184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37986</v>
          </cell>
        </row>
        <row r="44">
          <cell r="A44" t="str">
            <v>AC18903</v>
          </cell>
          <cell r="B44">
            <v>272087</v>
          </cell>
          <cell r="C44">
            <v>276210</v>
          </cell>
          <cell r="D44">
            <v>280332</v>
          </cell>
          <cell r="E44">
            <v>284455</v>
          </cell>
          <cell r="F44">
            <v>288577</v>
          </cell>
          <cell r="G44">
            <v>292700</v>
          </cell>
          <cell r="H44">
            <v>296822</v>
          </cell>
          <cell r="I44">
            <v>300945</v>
          </cell>
          <cell r="J44">
            <v>305067</v>
          </cell>
          <cell r="K44">
            <v>309190</v>
          </cell>
          <cell r="L44">
            <v>313312</v>
          </cell>
          <cell r="M44">
            <v>317435</v>
          </cell>
          <cell r="N44">
            <v>321557</v>
          </cell>
          <cell r="O44">
            <v>37986</v>
          </cell>
        </row>
        <row r="45">
          <cell r="A45" t="str">
            <v>AC190DG</v>
          </cell>
          <cell r="B45">
            <v>-1317</v>
          </cell>
          <cell r="C45">
            <v>-1215</v>
          </cell>
          <cell r="D45">
            <v>-1217</v>
          </cell>
          <cell r="E45">
            <v>-1130</v>
          </cell>
          <cell r="F45">
            <v>-770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37986</v>
          </cell>
        </row>
        <row r="46">
          <cell r="A46" t="str">
            <v>AC190DK</v>
          </cell>
          <cell r="B46">
            <v>-1975</v>
          </cell>
          <cell r="C46">
            <v>-1826</v>
          </cell>
          <cell r="D46">
            <v>-1830</v>
          </cell>
          <cell r="E46">
            <v>-1704</v>
          </cell>
          <cell r="F46">
            <v>-1161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37986</v>
          </cell>
        </row>
        <row r="47">
          <cell r="A47" t="str">
            <v>AC22105</v>
          </cell>
          <cell r="B47">
            <v>-15200000</v>
          </cell>
          <cell r="C47">
            <v>-15200000</v>
          </cell>
          <cell r="D47">
            <v>-16150000</v>
          </cell>
          <cell r="E47">
            <v>-16150000</v>
          </cell>
          <cell r="F47">
            <v>-16150000</v>
          </cell>
          <cell r="G47">
            <v>-16150000</v>
          </cell>
          <cell r="H47">
            <v>-16150000</v>
          </cell>
          <cell r="I47">
            <v>-16150000</v>
          </cell>
          <cell r="J47">
            <v>-16150000</v>
          </cell>
          <cell r="K47">
            <v>-16150000</v>
          </cell>
          <cell r="L47">
            <v>-16150000</v>
          </cell>
          <cell r="M47">
            <v>-16150000</v>
          </cell>
          <cell r="N47">
            <v>-16150000</v>
          </cell>
          <cell r="O47">
            <v>37986</v>
          </cell>
        </row>
        <row r="48">
          <cell r="A48" t="str">
            <v>AC22106</v>
          </cell>
          <cell r="B48">
            <v>-20000000</v>
          </cell>
          <cell r="C48">
            <v>-20000000</v>
          </cell>
          <cell r="D48">
            <v>-20000000</v>
          </cell>
          <cell r="E48">
            <v>-20000000</v>
          </cell>
          <cell r="F48">
            <v>-20000000</v>
          </cell>
          <cell r="G48">
            <v>-20000000</v>
          </cell>
          <cell r="H48">
            <v>-20000000</v>
          </cell>
          <cell r="I48">
            <v>-20000000</v>
          </cell>
          <cell r="J48">
            <v>-20000000</v>
          </cell>
          <cell r="K48">
            <v>-20000000</v>
          </cell>
          <cell r="L48">
            <v>-20000000</v>
          </cell>
          <cell r="M48">
            <v>-20000000</v>
          </cell>
          <cell r="N48">
            <v>-20000000</v>
          </cell>
          <cell r="O48">
            <v>37986</v>
          </cell>
        </row>
        <row r="49">
          <cell r="A49" t="str">
            <v>AC22107</v>
          </cell>
          <cell r="B49">
            <v>-20000000</v>
          </cell>
          <cell r="C49">
            <v>-20000000</v>
          </cell>
          <cell r="D49">
            <v>-20000000</v>
          </cell>
          <cell r="E49">
            <v>-20000000</v>
          </cell>
          <cell r="F49">
            <v>-20000000</v>
          </cell>
          <cell r="G49">
            <v>-20000000</v>
          </cell>
          <cell r="H49">
            <v>-20000000</v>
          </cell>
          <cell r="I49">
            <v>-20000000</v>
          </cell>
          <cell r="J49">
            <v>-20000000</v>
          </cell>
          <cell r="K49">
            <v>-20000000</v>
          </cell>
          <cell r="L49">
            <v>-20000000</v>
          </cell>
          <cell r="M49">
            <v>-20000000</v>
          </cell>
          <cell r="N49">
            <v>-20000000</v>
          </cell>
          <cell r="O49">
            <v>37986</v>
          </cell>
        </row>
        <row r="50">
          <cell r="A50" t="str">
            <v>AC22109</v>
          </cell>
          <cell r="B50">
            <v>-30000000</v>
          </cell>
          <cell r="C50">
            <v>-30000000</v>
          </cell>
          <cell r="D50">
            <v>-30000000</v>
          </cell>
          <cell r="E50">
            <v>-30000000</v>
          </cell>
          <cell r="F50">
            <v>-30000000</v>
          </cell>
          <cell r="G50">
            <v>-30000000</v>
          </cell>
          <cell r="H50">
            <v>-30000000</v>
          </cell>
          <cell r="I50">
            <v>-30000000</v>
          </cell>
          <cell r="J50">
            <v>-30000000</v>
          </cell>
          <cell r="K50">
            <v>-30000000</v>
          </cell>
          <cell r="L50">
            <v>-30000000</v>
          </cell>
          <cell r="M50">
            <v>-30000000</v>
          </cell>
          <cell r="N50">
            <v>-30000000</v>
          </cell>
          <cell r="O50">
            <v>37986</v>
          </cell>
        </row>
        <row r="51">
          <cell r="A51" t="str">
            <v>AC22110</v>
          </cell>
          <cell r="B51">
            <v>-50000000</v>
          </cell>
          <cell r="C51">
            <v>-50000000</v>
          </cell>
          <cell r="D51">
            <v>-50000000</v>
          </cell>
          <cell r="E51">
            <v>-50000000</v>
          </cell>
          <cell r="F51">
            <v>-50000000</v>
          </cell>
          <cell r="G51">
            <v>-50000000</v>
          </cell>
          <cell r="H51">
            <v>-50000000</v>
          </cell>
          <cell r="I51">
            <v>-50000000</v>
          </cell>
          <cell r="J51">
            <v>-50000000</v>
          </cell>
          <cell r="K51">
            <v>-50000000</v>
          </cell>
          <cell r="L51">
            <v>-50000000</v>
          </cell>
          <cell r="M51">
            <v>-50000000</v>
          </cell>
          <cell r="N51">
            <v>-50000000</v>
          </cell>
          <cell r="O51">
            <v>37986</v>
          </cell>
        </row>
        <row r="52">
          <cell r="A52" t="str">
            <v>AC22111</v>
          </cell>
          <cell r="B52">
            <v>-20000000</v>
          </cell>
          <cell r="C52">
            <v>-20000000</v>
          </cell>
          <cell r="D52">
            <v>-20000000</v>
          </cell>
          <cell r="E52">
            <v>-20000000</v>
          </cell>
          <cell r="F52">
            <v>-20000000</v>
          </cell>
          <cell r="G52">
            <v>-20000000</v>
          </cell>
          <cell r="H52">
            <v>-20000000</v>
          </cell>
          <cell r="I52">
            <v>-20000000</v>
          </cell>
          <cell r="J52">
            <v>-20000000</v>
          </cell>
          <cell r="K52">
            <v>-20000000</v>
          </cell>
          <cell r="L52">
            <v>-20000000</v>
          </cell>
          <cell r="M52">
            <v>-20000000</v>
          </cell>
          <cell r="N52">
            <v>-20000000</v>
          </cell>
          <cell r="O52">
            <v>37986</v>
          </cell>
        </row>
        <row r="53">
          <cell r="A53" t="str">
            <v>AC22198</v>
          </cell>
          <cell r="B53">
            <v>3188647</v>
          </cell>
          <cell r="C53">
            <v>3258305</v>
          </cell>
          <cell r="D53">
            <v>3327963</v>
          </cell>
          <cell r="E53">
            <v>3397621</v>
          </cell>
          <cell r="F53">
            <v>3467279</v>
          </cell>
          <cell r="G53">
            <v>3536937</v>
          </cell>
          <cell r="H53">
            <v>3606595</v>
          </cell>
          <cell r="I53">
            <v>3676253</v>
          </cell>
          <cell r="J53">
            <v>3745911</v>
          </cell>
          <cell r="K53">
            <v>3815569</v>
          </cell>
          <cell r="L53">
            <v>3884408</v>
          </cell>
          <cell r="M53">
            <v>3953248</v>
          </cell>
          <cell r="N53">
            <v>4022087</v>
          </cell>
          <cell r="O53">
            <v>37986</v>
          </cell>
        </row>
        <row r="54">
          <cell r="A54" t="str">
            <v>AC2219A</v>
          </cell>
          <cell r="B54">
            <v>950000</v>
          </cell>
          <cell r="C54">
            <v>950000</v>
          </cell>
          <cell r="D54">
            <v>950000</v>
          </cell>
          <cell r="E54">
            <v>950000</v>
          </cell>
          <cell r="F54">
            <v>950000</v>
          </cell>
          <cell r="G54">
            <v>950000</v>
          </cell>
          <cell r="H54">
            <v>950000</v>
          </cell>
          <cell r="I54">
            <v>950000</v>
          </cell>
          <cell r="J54">
            <v>950000</v>
          </cell>
          <cell r="K54">
            <v>950000</v>
          </cell>
          <cell r="L54">
            <v>950000</v>
          </cell>
          <cell r="M54">
            <v>950000</v>
          </cell>
          <cell r="N54">
            <v>950000</v>
          </cell>
          <cell r="O54">
            <v>37986</v>
          </cell>
        </row>
        <row r="55">
          <cell r="A55" t="str">
            <v>AC2219B</v>
          </cell>
          <cell r="B55">
            <v>-950000</v>
          </cell>
          <cell r="C55">
            <v>-950000</v>
          </cell>
          <cell r="D55">
            <v>-950000</v>
          </cell>
          <cell r="E55">
            <v>-950000</v>
          </cell>
          <cell r="F55">
            <v>-950000</v>
          </cell>
          <cell r="G55">
            <v>-950000</v>
          </cell>
          <cell r="H55">
            <v>-950000</v>
          </cell>
          <cell r="I55">
            <v>-950000</v>
          </cell>
          <cell r="J55">
            <v>-950000</v>
          </cell>
          <cell r="K55">
            <v>-950000</v>
          </cell>
          <cell r="L55">
            <v>-950000</v>
          </cell>
          <cell r="M55">
            <v>-950000</v>
          </cell>
          <cell r="N55">
            <v>-950000</v>
          </cell>
          <cell r="O55">
            <v>37986</v>
          </cell>
        </row>
        <row r="56">
          <cell r="A56" t="str">
            <v>AC2249A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37986</v>
          </cell>
        </row>
        <row r="57">
          <cell r="A57" t="str">
            <v>AC22610</v>
          </cell>
          <cell r="B57">
            <v>5500</v>
          </cell>
          <cell r="C57">
            <v>5775</v>
          </cell>
          <cell r="D57">
            <v>6050</v>
          </cell>
          <cell r="E57">
            <v>6325</v>
          </cell>
          <cell r="F57">
            <v>6600</v>
          </cell>
          <cell r="G57">
            <v>6875</v>
          </cell>
          <cell r="H57">
            <v>7150</v>
          </cell>
          <cell r="I57">
            <v>7425</v>
          </cell>
          <cell r="J57">
            <v>7700</v>
          </cell>
          <cell r="K57">
            <v>7975</v>
          </cell>
          <cell r="L57">
            <v>8250</v>
          </cell>
          <cell r="M57">
            <v>8525</v>
          </cell>
          <cell r="N57">
            <v>8800</v>
          </cell>
          <cell r="O57">
            <v>37986</v>
          </cell>
        </row>
        <row r="58">
          <cell r="A58" t="str">
            <v>AC22820</v>
          </cell>
          <cell r="B58">
            <v>-212</v>
          </cell>
          <cell r="C58">
            <v>-371</v>
          </cell>
          <cell r="D58">
            <v>-373</v>
          </cell>
          <cell r="E58">
            <v>-351</v>
          </cell>
          <cell r="F58">
            <v>-352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37986</v>
          </cell>
        </row>
        <row r="59">
          <cell r="A59" t="str">
            <v>AC22823</v>
          </cell>
          <cell r="B59">
            <v>-833</v>
          </cell>
          <cell r="C59">
            <v>-900</v>
          </cell>
          <cell r="D59">
            <v>-978</v>
          </cell>
          <cell r="E59">
            <v>-997</v>
          </cell>
          <cell r="F59">
            <v>-1042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37986</v>
          </cell>
        </row>
        <row r="60">
          <cell r="A60" t="str">
            <v>AC22830</v>
          </cell>
          <cell r="B60">
            <v>-556</v>
          </cell>
          <cell r="C60">
            <v>-556</v>
          </cell>
          <cell r="D60">
            <v>-496</v>
          </cell>
          <cell r="E60">
            <v>-476</v>
          </cell>
          <cell r="F60">
            <v>-586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37986</v>
          </cell>
        </row>
        <row r="61">
          <cell r="A61" t="str">
            <v>AC22831</v>
          </cell>
          <cell r="B61">
            <v>-292</v>
          </cell>
          <cell r="C61">
            <v>-263</v>
          </cell>
          <cell r="D61">
            <v>-231</v>
          </cell>
          <cell r="E61">
            <v>-203</v>
          </cell>
          <cell r="F61">
            <v>-181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37986</v>
          </cell>
        </row>
        <row r="62">
          <cell r="A62" t="str">
            <v>AC22837</v>
          </cell>
          <cell r="B62">
            <v>-972</v>
          </cell>
          <cell r="C62">
            <v>-971</v>
          </cell>
          <cell r="D62">
            <v>-970</v>
          </cell>
          <cell r="E62">
            <v>-990</v>
          </cell>
          <cell r="F62">
            <v>-1030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37986</v>
          </cell>
        </row>
        <row r="63">
          <cell r="A63" t="str">
            <v>AC229SE</v>
          </cell>
          <cell r="B63">
            <v>-6028</v>
          </cell>
          <cell r="C63">
            <v>-4363</v>
          </cell>
          <cell r="D63">
            <v>-3766</v>
          </cell>
          <cell r="E63">
            <v>-2926</v>
          </cell>
          <cell r="F63">
            <v>-1970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37986</v>
          </cell>
        </row>
        <row r="64">
          <cell r="A64" t="str">
            <v>AC23101</v>
          </cell>
          <cell r="B64">
            <v>-10000000</v>
          </cell>
          <cell r="C64">
            <v>-10000000</v>
          </cell>
          <cell r="D64">
            <v>-15000000</v>
          </cell>
          <cell r="E64">
            <v>0</v>
          </cell>
          <cell r="F64">
            <v>-10000000</v>
          </cell>
          <cell r="G64">
            <v>-10000000</v>
          </cell>
          <cell r="H64">
            <v>-10000000</v>
          </cell>
          <cell r="I64">
            <v>-10000000</v>
          </cell>
          <cell r="J64">
            <v>-10000000</v>
          </cell>
          <cell r="K64">
            <v>0</v>
          </cell>
          <cell r="L64">
            <v>0</v>
          </cell>
          <cell r="M64">
            <v>-40000000</v>
          </cell>
          <cell r="N64">
            <v>-40000000</v>
          </cell>
          <cell r="O64">
            <v>37986</v>
          </cell>
        </row>
        <row r="65">
          <cell r="A65" t="str">
            <v>AC23227</v>
          </cell>
          <cell r="B65">
            <v>-150</v>
          </cell>
          <cell r="C65">
            <v>-150</v>
          </cell>
          <cell r="D65">
            <v>-150</v>
          </cell>
          <cell r="E65">
            <v>-210</v>
          </cell>
          <cell r="F65">
            <v>-210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37986</v>
          </cell>
        </row>
        <row r="66">
          <cell r="A66" t="str">
            <v>AC23399</v>
          </cell>
          <cell r="B66">
            <v>0</v>
          </cell>
          <cell r="C66">
            <v>0</v>
          </cell>
          <cell r="D66">
            <v>-46300000</v>
          </cell>
          <cell r="E66">
            <v>-52900000</v>
          </cell>
          <cell r="F66">
            <v>-35900000</v>
          </cell>
          <cell r="G66">
            <v>-38000000</v>
          </cell>
          <cell r="H66">
            <v>-39600000</v>
          </cell>
          <cell r="I66">
            <v>-49600000</v>
          </cell>
          <cell r="J66">
            <v>-59700000</v>
          </cell>
          <cell r="K66">
            <v>-66000000</v>
          </cell>
          <cell r="L66">
            <v>-65700000</v>
          </cell>
          <cell r="M66">
            <v>-19800000</v>
          </cell>
          <cell r="N66">
            <v>-26000000</v>
          </cell>
          <cell r="O66">
            <v>37986</v>
          </cell>
        </row>
        <row r="67">
          <cell r="A67" t="str">
            <v>AC235</v>
          </cell>
          <cell r="B67">
            <v>-1348</v>
          </cell>
          <cell r="C67">
            <v>-1172</v>
          </cell>
          <cell r="D67">
            <v>-1054</v>
          </cell>
          <cell r="E67">
            <v>-917</v>
          </cell>
          <cell r="F67">
            <v>-676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37986</v>
          </cell>
        </row>
        <row r="68">
          <cell r="A68" t="str">
            <v>AC23704</v>
          </cell>
          <cell r="B68">
            <v>-258333</v>
          </cell>
          <cell r="C68">
            <v>-258333</v>
          </cell>
          <cell r="D68">
            <v>-258333</v>
          </cell>
          <cell r="E68">
            <v>-258333</v>
          </cell>
          <cell r="F68">
            <v>-258333</v>
          </cell>
          <cell r="G68">
            <v>-258333</v>
          </cell>
          <cell r="H68">
            <v>-258333</v>
          </cell>
          <cell r="I68">
            <v>-258333</v>
          </cell>
          <cell r="J68">
            <v>-258333</v>
          </cell>
          <cell r="K68">
            <v>-258333</v>
          </cell>
          <cell r="L68">
            <v>-258333</v>
          </cell>
          <cell r="M68">
            <v>-258333</v>
          </cell>
          <cell r="N68">
            <v>0</v>
          </cell>
          <cell r="O68">
            <v>37986</v>
          </cell>
        </row>
        <row r="69">
          <cell r="A69" t="str">
            <v>AC23705</v>
          </cell>
          <cell r="B69">
            <v>-127553</v>
          </cell>
          <cell r="C69">
            <v>-127553</v>
          </cell>
          <cell r="D69">
            <v>-127553</v>
          </cell>
          <cell r="E69">
            <v>-135525</v>
          </cell>
          <cell r="F69">
            <v>-135525</v>
          </cell>
          <cell r="G69">
            <v>-135525</v>
          </cell>
          <cell r="H69">
            <v>-135525</v>
          </cell>
          <cell r="I69">
            <v>-135525</v>
          </cell>
          <cell r="J69">
            <v>-135525</v>
          </cell>
          <cell r="K69">
            <v>-135525</v>
          </cell>
          <cell r="L69">
            <v>-135525</v>
          </cell>
          <cell r="M69">
            <v>-135525</v>
          </cell>
          <cell r="N69">
            <v>0</v>
          </cell>
          <cell r="O69">
            <v>37986</v>
          </cell>
        </row>
        <row r="70">
          <cell r="A70" t="str">
            <v>AC23707</v>
          </cell>
          <cell r="B70">
            <v>-141333</v>
          </cell>
          <cell r="C70">
            <v>-141333</v>
          </cell>
          <cell r="D70">
            <v>-141333</v>
          </cell>
          <cell r="E70">
            <v>-141333</v>
          </cell>
          <cell r="F70">
            <v>-141333</v>
          </cell>
          <cell r="G70">
            <v>-141333</v>
          </cell>
          <cell r="H70">
            <v>-141333</v>
          </cell>
          <cell r="I70">
            <v>-141333</v>
          </cell>
          <cell r="J70">
            <v>-141333</v>
          </cell>
          <cell r="K70">
            <v>-141333</v>
          </cell>
          <cell r="L70">
            <v>-141333</v>
          </cell>
          <cell r="M70">
            <v>-141333</v>
          </cell>
          <cell r="N70">
            <v>0</v>
          </cell>
          <cell r="O70">
            <v>37986</v>
          </cell>
        </row>
        <row r="71">
          <cell r="A71" t="str">
            <v>AC23710</v>
          </cell>
          <cell r="B71">
            <v>-179750</v>
          </cell>
          <cell r="C71">
            <v>-179750</v>
          </cell>
          <cell r="D71">
            <v>-179750</v>
          </cell>
          <cell r="E71">
            <v>-179750</v>
          </cell>
          <cell r="F71">
            <v>-179750</v>
          </cell>
          <cell r="G71">
            <v>-179750</v>
          </cell>
          <cell r="H71">
            <v>-179750</v>
          </cell>
          <cell r="I71">
            <v>-179750</v>
          </cell>
          <cell r="J71">
            <v>-179750</v>
          </cell>
          <cell r="K71">
            <v>-179750</v>
          </cell>
          <cell r="L71">
            <v>-179750</v>
          </cell>
          <cell r="M71">
            <v>-179750</v>
          </cell>
          <cell r="N71">
            <v>0</v>
          </cell>
          <cell r="O71">
            <v>37986</v>
          </cell>
        </row>
        <row r="72">
          <cell r="A72" t="str">
            <v>AC23718</v>
          </cell>
          <cell r="B72">
            <v>-143833</v>
          </cell>
          <cell r="C72">
            <v>-143833</v>
          </cell>
          <cell r="D72">
            <v>-143833</v>
          </cell>
          <cell r="E72">
            <v>-143833</v>
          </cell>
          <cell r="F72">
            <v>-143833</v>
          </cell>
          <cell r="G72">
            <v>-143833</v>
          </cell>
          <cell r="H72">
            <v>-143833</v>
          </cell>
          <cell r="I72">
            <v>-143833</v>
          </cell>
          <cell r="J72">
            <v>-143833</v>
          </cell>
          <cell r="K72">
            <v>-143833</v>
          </cell>
          <cell r="L72">
            <v>-143833</v>
          </cell>
          <cell r="M72">
            <v>-143833</v>
          </cell>
          <cell r="N72">
            <v>0</v>
          </cell>
          <cell r="O72">
            <v>37986</v>
          </cell>
        </row>
        <row r="73">
          <cell r="A73" t="str">
            <v>AC23719</v>
          </cell>
          <cell r="B73">
            <v>-112500</v>
          </cell>
          <cell r="C73">
            <v>-112500</v>
          </cell>
          <cell r="D73">
            <v>-112500</v>
          </cell>
          <cell r="E73">
            <v>-112500</v>
          </cell>
          <cell r="F73">
            <v>-112500</v>
          </cell>
          <cell r="G73">
            <v>-112500</v>
          </cell>
          <cell r="H73">
            <v>-112500</v>
          </cell>
          <cell r="I73">
            <v>-112500</v>
          </cell>
          <cell r="J73">
            <v>-112500</v>
          </cell>
          <cell r="K73">
            <v>-112500</v>
          </cell>
          <cell r="L73">
            <v>-112500</v>
          </cell>
          <cell r="M73">
            <v>-112500</v>
          </cell>
          <cell r="N73">
            <v>0</v>
          </cell>
          <cell r="O73">
            <v>37986</v>
          </cell>
        </row>
        <row r="74">
          <cell r="A74" t="str">
            <v>AC24203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37986</v>
          </cell>
        </row>
        <row r="75">
          <cell r="A75" t="str">
            <v>AC252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-236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37986</v>
          </cell>
        </row>
        <row r="76">
          <cell r="A76" t="str">
            <v>AC254DK</v>
          </cell>
          <cell r="B76">
            <v>3293</v>
          </cell>
          <cell r="C76">
            <v>3041</v>
          </cell>
          <cell r="D76">
            <v>3046</v>
          </cell>
          <cell r="E76">
            <v>-2250</v>
          </cell>
          <cell r="F76">
            <v>-3152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37986</v>
          </cell>
        </row>
        <row r="77">
          <cell r="A77" t="str">
            <v>AC282</v>
          </cell>
          <cell r="B77">
            <v>-82357</v>
          </cell>
          <cell r="C77">
            <v>-84048</v>
          </cell>
          <cell r="D77">
            <v>-79615</v>
          </cell>
          <cell r="E77">
            <v>-77014</v>
          </cell>
          <cell r="F77">
            <v>-68270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37986</v>
          </cell>
        </row>
        <row r="78">
          <cell r="A78" t="str">
            <v>AC282DK</v>
          </cell>
          <cell r="B78">
            <v>-6789</v>
          </cell>
          <cell r="C78">
            <v>-9039</v>
          </cell>
          <cell r="D78">
            <v>-8326</v>
          </cell>
          <cell r="E78">
            <v>-7611</v>
          </cell>
          <cell r="F78">
            <v>-1319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37986</v>
          </cell>
        </row>
        <row r="79">
          <cell r="A79" t="str">
            <v>AC283DG</v>
          </cell>
          <cell r="B79">
            <v>-2816</v>
          </cell>
          <cell r="C79">
            <v>-4229</v>
          </cell>
          <cell r="D79">
            <v>-3503</v>
          </cell>
          <cell r="E79">
            <v>-3554</v>
          </cell>
          <cell r="F79">
            <v>638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37986</v>
          </cell>
        </row>
        <row r="80">
          <cell r="A80" t="str">
            <v>AC283DK</v>
          </cell>
          <cell r="B80">
            <v>-2159</v>
          </cell>
          <cell r="C80">
            <v>-1955</v>
          </cell>
          <cell r="D80">
            <v>-1617</v>
          </cell>
          <cell r="E80">
            <v>-2406</v>
          </cell>
          <cell r="F80">
            <v>-2375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37986</v>
          </cell>
        </row>
        <row r="81">
          <cell r="A81" t="str">
            <v>AC400</v>
          </cell>
          <cell r="B81">
            <v>-355540018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37986</v>
          </cell>
        </row>
        <row r="82">
          <cell r="A82" t="str">
            <v>AC41121</v>
          </cell>
          <cell r="B82">
            <v>-515362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37986</v>
          </cell>
        </row>
        <row r="83">
          <cell r="A83" t="str">
            <v>AC42700</v>
          </cell>
          <cell r="B83">
            <v>963303</v>
          </cell>
          <cell r="C83">
            <v>963303</v>
          </cell>
          <cell r="D83">
            <v>971275</v>
          </cell>
          <cell r="E83">
            <v>971275</v>
          </cell>
          <cell r="F83">
            <v>971275</v>
          </cell>
          <cell r="G83">
            <v>971275</v>
          </cell>
          <cell r="H83">
            <v>971275</v>
          </cell>
          <cell r="I83">
            <v>971275</v>
          </cell>
          <cell r="J83">
            <v>971275</v>
          </cell>
          <cell r="K83">
            <v>971275</v>
          </cell>
          <cell r="L83">
            <v>971275</v>
          </cell>
          <cell r="M83">
            <v>971275</v>
          </cell>
          <cell r="N83">
            <v>971275</v>
          </cell>
          <cell r="O83">
            <v>37986</v>
          </cell>
        </row>
        <row r="84">
          <cell r="A84" t="str">
            <v>AC43000</v>
          </cell>
          <cell r="B84">
            <v>54392</v>
          </cell>
          <cell r="C84">
            <v>51210</v>
          </cell>
          <cell r="D84">
            <v>39951</v>
          </cell>
          <cell r="E84">
            <v>40336</v>
          </cell>
          <cell r="F84">
            <v>15325</v>
          </cell>
          <cell r="G84">
            <v>31477</v>
          </cell>
          <cell r="H84">
            <v>44455</v>
          </cell>
          <cell r="I84">
            <v>48659</v>
          </cell>
          <cell r="J84">
            <v>57811</v>
          </cell>
          <cell r="K84">
            <v>68353</v>
          </cell>
          <cell r="L84">
            <v>57361</v>
          </cell>
          <cell r="M84">
            <v>27180</v>
          </cell>
          <cell r="N84">
            <v>31008</v>
          </cell>
          <cell r="O84">
            <v>37986</v>
          </cell>
        </row>
        <row r="85">
          <cell r="A85" t="str">
            <v>AC43101</v>
          </cell>
          <cell r="B85">
            <v>14715</v>
          </cell>
          <cell r="C85">
            <v>18332</v>
          </cell>
          <cell r="D85">
            <v>7125</v>
          </cell>
          <cell r="E85">
            <v>4781</v>
          </cell>
          <cell r="F85">
            <v>16469</v>
          </cell>
          <cell r="G85">
            <v>16094</v>
          </cell>
          <cell r="H85">
            <v>17007</v>
          </cell>
          <cell r="I85">
            <v>15526</v>
          </cell>
          <cell r="J85">
            <v>11904</v>
          </cell>
          <cell r="K85">
            <v>0</v>
          </cell>
          <cell r="L85">
            <v>10354</v>
          </cell>
          <cell r="M85">
            <v>91813</v>
          </cell>
          <cell r="N85">
            <v>88278</v>
          </cell>
          <cell r="O85">
            <v>37986</v>
          </cell>
        </row>
        <row r="86">
          <cell r="A86" t="str">
            <v>AC43103</v>
          </cell>
          <cell r="B86">
            <v>27485</v>
          </cell>
          <cell r="C86">
            <v>30866</v>
          </cell>
          <cell r="D86">
            <v>30866</v>
          </cell>
          <cell r="E86">
            <v>34859</v>
          </cell>
          <cell r="F86">
            <v>28869</v>
          </cell>
          <cell r="G86">
            <v>28869</v>
          </cell>
          <cell r="H86">
            <v>27592</v>
          </cell>
          <cell r="I86">
            <v>29508</v>
          </cell>
          <cell r="J86">
            <v>29508</v>
          </cell>
          <cell r="K86">
            <v>12402</v>
          </cell>
          <cell r="L86">
            <v>45987</v>
          </cell>
          <cell r="M86">
            <v>10510</v>
          </cell>
          <cell r="N86">
            <v>14940</v>
          </cell>
          <cell r="O86">
            <v>37986</v>
          </cell>
        </row>
        <row r="87">
          <cell r="A87" t="str">
            <v>AC43105</v>
          </cell>
          <cell r="B87">
            <v>1686</v>
          </cell>
          <cell r="C87">
            <v>1609</v>
          </cell>
          <cell r="D87">
            <v>1558</v>
          </cell>
          <cell r="E87">
            <v>1469</v>
          </cell>
          <cell r="F87">
            <v>1401</v>
          </cell>
          <cell r="G87">
            <v>1344</v>
          </cell>
          <cell r="H87">
            <v>1322</v>
          </cell>
          <cell r="I87">
            <v>1274</v>
          </cell>
          <cell r="J87">
            <v>1204</v>
          </cell>
          <cell r="K87">
            <v>-4214</v>
          </cell>
          <cell r="L87">
            <v>1701</v>
          </cell>
          <cell r="M87">
            <v>1558</v>
          </cell>
          <cell r="N87">
            <v>1358</v>
          </cell>
          <cell r="O87">
            <v>37986</v>
          </cell>
        </row>
        <row r="88">
          <cell r="A88" t="str">
            <v>AC43198</v>
          </cell>
          <cell r="B88">
            <v>0</v>
          </cell>
          <cell r="C88">
            <v>10907</v>
          </cell>
          <cell r="D88">
            <v>29105</v>
          </cell>
          <cell r="E88">
            <v>50099</v>
          </cell>
          <cell r="F88">
            <v>40193</v>
          </cell>
          <cell r="G88">
            <v>22579</v>
          </cell>
          <cell r="H88">
            <v>39674</v>
          </cell>
          <cell r="I88">
            <v>33381</v>
          </cell>
          <cell r="J88">
            <v>-249617</v>
          </cell>
          <cell r="K88">
            <v>86524</v>
          </cell>
          <cell r="L88">
            <v>39983</v>
          </cell>
          <cell r="M88">
            <v>17714</v>
          </cell>
          <cell r="N88">
            <v>7652</v>
          </cell>
          <cell r="O88">
            <v>37986</v>
          </cell>
        </row>
        <row r="89">
          <cell r="A89" t="str">
            <v>AC43199</v>
          </cell>
          <cell r="B89">
            <v>1090</v>
          </cell>
          <cell r="C89">
            <v>0</v>
          </cell>
          <cell r="D89">
            <v>-548</v>
          </cell>
          <cell r="E89">
            <v>718</v>
          </cell>
          <cell r="F89">
            <v>4293</v>
          </cell>
          <cell r="G89">
            <v>0</v>
          </cell>
          <cell r="H89">
            <v>846</v>
          </cell>
          <cell r="I89">
            <v>0</v>
          </cell>
          <cell r="J89">
            <v>94</v>
          </cell>
          <cell r="K89">
            <v>6562</v>
          </cell>
          <cell r="L89">
            <v>18047</v>
          </cell>
          <cell r="M89">
            <v>18052</v>
          </cell>
          <cell r="N89">
            <v>19699</v>
          </cell>
          <cell r="O89">
            <v>37986</v>
          </cell>
        </row>
        <row r="90">
          <cell r="A90" t="str">
            <v>ALLWROE</v>
          </cell>
          <cell r="B90">
            <v>11</v>
          </cell>
          <cell r="C90">
            <v>11</v>
          </cell>
          <cell r="D90">
            <v>11</v>
          </cell>
          <cell r="E90">
            <v>11</v>
          </cell>
          <cell r="F90">
            <v>11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37986</v>
          </cell>
        </row>
        <row r="91">
          <cell r="A91" t="str">
            <v>CALCROE</v>
          </cell>
          <cell r="B91">
            <v>0</v>
          </cell>
          <cell r="C91">
            <v>0</v>
          </cell>
          <cell r="D91">
            <v>11.35658207047654</v>
          </cell>
          <cell r="E91">
            <v>0</v>
          </cell>
          <cell r="F91">
            <v>11.417244796828545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37986</v>
          </cell>
        </row>
        <row r="92">
          <cell r="A92" t="str">
            <v>EFFTXRT</v>
          </cell>
          <cell r="B92">
            <v>40.85</v>
          </cell>
          <cell r="C92">
            <v>40.85</v>
          </cell>
          <cell r="D92">
            <v>40.85</v>
          </cell>
          <cell r="E92">
            <v>40.85</v>
          </cell>
          <cell r="F92">
            <v>39.875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37986</v>
          </cell>
        </row>
        <row r="93">
          <cell r="A93" t="str">
            <v>GWADJ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37986</v>
          </cell>
        </row>
        <row r="94">
          <cell r="A94" t="str">
            <v>IS1000</v>
          </cell>
          <cell r="B94">
            <v>22229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37986</v>
          </cell>
        </row>
        <row r="95">
          <cell r="A95" t="str">
            <v>IS1200</v>
          </cell>
          <cell r="B95">
            <v>880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37986</v>
          </cell>
        </row>
        <row r="96">
          <cell r="A96" t="str">
            <v>IS1400</v>
          </cell>
          <cell r="B96">
            <v>-3347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37986</v>
          </cell>
        </row>
        <row r="97">
          <cell r="A97" t="str">
            <v>IS1500</v>
          </cell>
          <cell r="B97">
            <v>15637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37986</v>
          </cell>
        </row>
        <row r="98">
          <cell r="A98" t="str">
            <v>IS1600</v>
          </cell>
          <cell r="B98">
            <v>-4247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37986</v>
          </cell>
        </row>
        <row r="99">
          <cell r="A99" t="str">
            <v>IS1700</v>
          </cell>
          <cell r="B99">
            <v>-377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37986</v>
          </cell>
        </row>
        <row r="100">
          <cell r="A100" t="str">
            <v>IS1800</v>
          </cell>
          <cell r="B100">
            <v>16042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37986</v>
          </cell>
        </row>
        <row r="101">
          <cell r="A101" t="str">
            <v>IS1900</v>
          </cell>
          <cell r="B101">
            <v>8350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37986</v>
          </cell>
        </row>
        <row r="102">
          <cell r="A102" t="str">
            <v>IS2000</v>
          </cell>
          <cell r="B102">
            <v>-515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37986</v>
          </cell>
        </row>
        <row r="103">
          <cell r="A103" t="str">
            <v>IS2100</v>
          </cell>
          <cell r="B103">
            <v>327700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37986</v>
          </cell>
        </row>
        <row r="104">
          <cell r="A104" t="str">
            <v>IS2200</v>
          </cell>
          <cell r="B104">
            <v>-27840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37986</v>
          </cell>
        </row>
        <row r="105">
          <cell r="A105" t="str">
            <v>IS2400</v>
          </cell>
          <cell r="B105">
            <v>-116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37986</v>
          </cell>
        </row>
        <row r="106">
          <cell r="A106" t="str">
            <v>IS2800</v>
          </cell>
          <cell r="B106">
            <v>1776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37986</v>
          </cell>
        </row>
        <row r="107">
          <cell r="A107" t="str">
            <v>IS2900</v>
          </cell>
          <cell r="B107">
            <v>-1728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37986</v>
          </cell>
        </row>
        <row r="108">
          <cell r="A108" t="str">
            <v>IS3000</v>
          </cell>
          <cell r="B108">
            <v>-123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37986</v>
          </cell>
        </row>
        <row r="109">
          <cell r="A109" t="str">
            <v>IS3400</v>
          </cell>
          <cell r="B109">
            <v>11639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37986</v>
          </cell>
        </row>
        <row r="110">
          <cell r="A110" t="str">
            <v>IS3500</v>
          </cell>
          <cell r="B110">
            <v>965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37986</v>
          </cell>
        </row>
        <row r="111">
          <cell r="A111" t="str">
            <v>IS3600</v>
          </cell>
          <cell r="B111">
            <v>537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37986</v>
          </cell>
        </row>
        <row r="112">
          <cell r="A112" t="str">
            <v>IS3700</v>
          </cell>
          <cell r="B112">
            <v>561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37986</v>
          </cell>
        </row>
        <row r="113">
          <cell r="A113" t="str">
            <v>IS3800</v>
          </cell>
          <cell r="B113">
            <v>182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37986</v>
          </cell>
        </row>
        <row r="114">
          <cell r="A114" t="str">
            <v>IS3900</v>
          </cell>
          <cell r="B114">
            <v>-693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37986</v>
          </cell>
        </row>
        <row r="115">
          <cell r="A115" t="str">
            <v>IS400</v>
          </cell>
          <cell r="B115">
            <v>-355540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37986</v>
          </cell>
        </row>
        <row r="116">
          <cell r="A116" t="str">
            <v>IS4310</v>
          </cell>
          <cell r="B116">
            <v>-14838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37986</v>
          </cell>
        </row>
        <row r="117">
          <cell r="A117" t="str">
            <v>IS610</v>
          </cell>
          <cell r="B117">
            <v>206079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37986</v>
          </cell>
        </row>
        <row r="118">
          <cell r="A118" t="str">
            <v>IS800</v>
          </cell>
          <cell r="B118">
            <v>58113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37986</v>
          </cell>
        </row>
        <row r="119">
          <cell r="A119" t="str">
            <v>IS900</v>
          </cell>
          <cell r="B119">
            <v>8855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37986</v>
          </cell>
        </row>
        <row r="120">
          <cell r="A120" t="str">
            <v>LLDAYS</v>
          </cell>
          <cell r="B120">
            <v>10.73</v>
          </cell>
          <cell r="C120">
            <v>10.73</v>
          </cell>
          <cell r="D120">
            <v>10.73</v>
          </cell>
          <cell r="E120">
            <v>10.73</v>
          </cell>
          <cell r="F120">
            <v>10.73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37986</v>
          </cell>
        </row>
        <row r="121">
          <cell r="A121" t="str">
            <v>LTD</v>
          </cell>
          <cell r="B121">
            <v>0</v>
          </cell>
          <cell r="C121">
            <v>0</v>
          </cell>
          <cell r="D121">
            <v>-155185</v>
          </cell>
          <cell r="E121">
            <v>0</v>
          </cell>
          <cell r="F121">
            <v>-155149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37986</v>
          </cell>
        </row>
        <row r="122">
          <cell r="A122" t="str">
            <v>MSTOT</v>
          </cell>
          <cell r="B122">
            <v>2250</v>
          </cell>
          <cell r="C122">
            <v>2279</v>
          </cell>
          <cell r="D122">
            <v>2446</v>
          </cell>
          <cell r="E122">
            <v>2228</v>
          </cell>
          <cell r="F122">
            <v>2304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37986</v>
          </cell>
        </row>
        <row r="123">
          <cell r="A123" t="str">
            <v>OPIADJ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37986</v>
          </cell>
        </row>
        <row r="124">
          <cell r="A124" t="str">
            <v>PROMON</v>
          </cell>
          <cell r="B124">
            <v>13</v>
          </cell>
          <cell r="C124">
            <v>13</v>
          </cell>
          <cell r="D124">
            <v>13</v>
          </cell>
          <cell r="E124">
            <v>13</v>
          </cell>
          <cell r="F124">
            <v>9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37986</v>
          </cell>
        </row>
        <row r="125">
          <cell r="A125" t="str">
            <v>RAB37</v>
          </cell>
          <cell r="B125">
            <v>626667</v>
          </cell>
          <cell r="C125">
            <v>646405</v>
          </cell>
          <cell r="D125">
            <v>666106</v>
          </cell>
          <cell r="E125">
            <v>684195</v>
          </cell>
          <cell r="F125">
            <v>703914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37986</v>
          </cell>
        </row>
        <row r="126">
          <cell r="A126" t="str">
            <v>RAB4H</v>
          </cell>
          <cell r="B126">
            <v>272087</v>
          </cell>
          <cell r="C126">
            <v>284455</v>
          </cell>
          <cell r="D126">
            <v>296822</v>
          </cell>
          <cell r="E126">
            <v>309190</v>
          </cell>
          <cell r="F126">
            <v>321557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37986</v>
          </cell>
        </row>
        <row r="127">
          <cell r="A127" t="str">
            <v>RAB4N</v>
          </cell>
          <cell r="B127">
            <v>287591</v>
          </cell>
          <cell r="C127">
            <v>287591</v>
          </cell>
          <cell r="D127">
            <v>287591</v>
          </cell>
          <cell r="E127">
            <v>287591</v>
          </cell>
          <cell r="F127">
            <v>287591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37986</v>
          </cell>
        </row>
        <row r="128">
          <cell r="A128" t="str">
            <v>RLB45</v>
          </cell>
          <cell r="B128">
            <v>-5</v>
          </cell>
          <cell r="C128">
            <v>-5</v>
          </cell>
          <cell r="D128">
            <v>-5</v>
          </cell>
          <cell r="E128">
            <v>-5</v>
          </cell>
          <cell r="F128">
            <v>-5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37986</v>
          </cell>
        </row>
        <row r="129">
          <cell r="A129" t="str">
            <v>RLB47</v>
          </cell>
          <cell r="B129">
            <v>-465744</v>
          </cell>
          <cell r="C129">
            <v>-465774</v>
          </cell>
          <cell r="D129">
            <v>-465825</v>
          </cell>
          <cell r="E129">
            <v>-465876</v>
          </cell>
          <cell r="F129">
            <v>-465930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37986</v>
          </cell>
        </row>
        <row r="130">
          <cell r="A130" t="str">
            <v>RLB48</v>
          </cell>
          <cell r="B130">
            <v>0</v>
          </cell>
          <cell r="C130">
            <v>0</v>
          </cell>
          <cell r="D130">
            <v>0</v>
          </cell>
          <cell r="E130">
            <v>-1354</v>
          </cell>
          <cell r="F130">
            <v>-767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37986</v>
          </cell>
        </row>
        <row r="131">
          <cell r="A131" t="str">
            <v>RLB51</v>
          </cell>
          <cell r="B131">
            <v>-39129</v>
          </cell>
          <cell r="C131">
            <v>-48688</v>
          </cell>
          <cell r="D131">
            <v>-51564</v>
          </cell>
          <cell r="E131">
            <v>-35728</v>
          </cell>
          <cell r="F131">
            <v>-24290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37986</v>
          </cell>
        </row>
        <row r="132">
          <cell r="A132" t="str">
            <v>RLB55</v>
          </cell>
          <cell r="B132">
            <v>-151061353</v>
          </cell>
          <cell r="C132">
            <v>-151802379</v>
          </cell>
          <cell r="D132">
            <v>-151593405</v>
          </cell>
          <cell r="E132">
            <v>-151384431</v>
          </cell>
          <cell r="F132">
            <v>-151177913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37986</v>
          </cell>
        </row>
        <row r="133">
          <cell r="A133" t="str">
            <v>RLB57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37986</v>
          </cell>
        </row>
        <row r="134">
          <cell r="A134" t="str">
            <v>RLB58</v>
          </cell>
          <cell r="B134">
            <v>5500</v>
          </cell>
          <cell r="C134">
            <v>6325</v>
          </cell>
          <cell r="D134">
            <v>7150</v>
          </cell>
          <cell r="E134">
            <v>7975</v>
          </cell>
          <cell r="F134">
            <v>8800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37986</v>
          </cell>
        </row>
        <row r="135">
          <cell r="A135" t="str">
            <v>RLB89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37986</v>
          </cell>
        </row>
        <row r="136">
          <cell r="A136" t="str">
            <v>RRG81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37986</v>
          </cell>
        </row>
        <row r="137">
          <cell r="A137" t="str">
            <v>RSLS</v>
          </cell>
          <cell r="B137">
            <v>-6013983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37986</v>
          </cell>
        </row>
        <row r="138">
          <cell r="A138" t="str">
            <v>RXP18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37986</v>
          </cell>
        </row>
        <row r="139">
          <cell r="A139" t="str">
            <v>RXP25</v>
          </cell>
          <cell r="B139">
            <v>-377332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37986</v>
          </cell>
        </row>
        <row r="140">
          <cell r="A140" t="str">
            <v>STD</v>
          </cell>
          <cell r="B140">
            <v>-88100</v>
          </cell>
          <cell r="C140">
            <v>-52900</v>
          </cell>
          <cell r="D140">
            <v>-49600</v>
          </cell>
          <cell r="E140">
            <v>-66000</v>
          </cell>
          <cell r="F140">
            <v>-66000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37986</v>
          </cell>
        </row>
        <row r="141">
          <cell r="A141" t="str">
            <v>TOTGAS</v>
          </cell>
          <cell r="B141">
            <v>206079227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37986</v>
          </cell>
        </row>
        <row r="142">
          <cell r="A142" t="str">
            <v>TOTOM</v>
          </cell>
          <cell r="B142">
            <v>66968501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37986</v>
          </cell>
        </row>
        <row r="143">
          <cell r="A143" t="str">
            <v>WNRMLZ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37986</v>
          </cell>
        </row>
        <row r="144">
          <cell r="A144" t="str">
            <v>XMRGN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37986</v>
          </cell>
        </row>
      </sheetData>
      <sheetData sheetId="35"/>
      <sheetData sheetId="36" refreshError="1"/>
      <sheetData sheetId="37"/>
      <sheetData sheetId="3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2022 - 2024 Combined Table A1"/>
      <sheetName val="2021 Joint Table A1 Pies"/>
      <sheetName val="2022 Joint Table A1 Pies "/>
      <sheetName val="2023 Joint Table A1 Pies"/>
      <sheetName val="2024 Joint Table A1 Pies "/>
      <sheetName val=" 2021 - 2024 Comb Revenues A2"/>
      <sheetName val="ES CT Electric Table A  "/>
      <sheetName val="Table A Pie Sector Alloc2022-24"/>
      <sheetName val="ES CT Electric 2021 Table A Pie"/>
      <sheetName val="ES CT Electric 2022 Table A Pie"/>
      <sheetName val="ES CT Electric 2023 Table A Pie"/>
      <sheetName val="ES CT Electric 2024 Table A Pie"/>
      <sheetName val="ES CT Electric Table C 2021"/>
      <sheetName val="ES CT Electric 2021 Table C Pie"/>
      <sheetName val="ES CT Electric 2022 Table C "/>
      <sheetName val="ES CT Electric 2022 Table C Pie"/>
      <sheetName val="ES CT Electric 2023 Table C "/>
      <sheetName val="ES CT Electric 2023 Table C Pie"/>
      <sheetName val="ES CT Electric 2024 Table C "/>
      <sheetName val="ES CT Electric 2024 Table C Pie"/>
      <sheetName val="2013-24 ES CT E Table D-$"/>
      <sheetName val="2013-24 ES CT E Table D1-kW"/>
      <sheetName val="2013-24 ESCTETable D2-annualkWh"/>
      <sheetName val="2013-24 ESCTETable D3-lftimekWh"/>
      <sheetName val="2013-24 Table D4 Units "/>
      <sheetName val="2013-24 ES CT E Table D5-kW"/>
      <sheetName val="2013-24 ESCTETable D6-annualkWh"/>
      <sheetName val="2013-24 ESCTETable D7-lftimekWh"/>
      <sheetName val="2019-24 ESCTETableD8AnnMMBTU"/>
      <sheetName val="2019-24 ESCTETableD9LifMMBTU"/>
      <sheetName val="2021 ES CT PMI"/>
      <sheetName val="2022 ES CT PMI"/>
      <sheetName val="2023 ES CT PMI"/>
      <sheetName val="2024 ES CT PMI"/>
      <sheetName val="2023 ES CT PMI  Old"/>
      <sheetName val="2024 ES CT PMI Old"/>
    </sheetNames>
    <sheetDataSet>
      <sheetData sheetId="0">
        <row r="12">
          <cell r="I12">
            <v>8656062</v>
          </cell>
          <cell r="J12">
            <v>1959310</v>
          </cell>
          <cell r="M12">
            <v>4158000</v>
          </cell>
          <cell r="N12">
            <v>757358.32923236419</v>
          </cell>
          <cell r="Q12">
            <v>4158000</v>
          </cell>
          <cell r="R12">
            <v>761887.29932033597</v>
          </cell>
          <cell r="U12">
            <v>3300000</v>
          </cell>
          <cell r="V12">
            <v>761887.29932033597</v>
          </cell>
        </row>
        <row r="13">
          <cell r="I13">
            <v>2965128</v>
          </cell>
          <cell r="J13">
            <v>770213</v>
          </cell>
          <cell r="M13">
            <v>3986389</v>
          </cell>
          <cell r="N13">
            <v>623385.84514738608</v>
          </cell>
          <cell r="Q13">
            <v>3505832</v>
          </cell>
          <cell r="R13">
            <v>561641.63007863215</v>
          </cell>
          <cell r="U13">
            <v>3398786</v>
          </cell>
          <cell r="V13">
            <v>539723.72897276946</v>
          </cell>
        </row>
        <row r="14">
          <cell r="I14">
            <v>33889599</v>
          </cell>
          <cell r="J14">
            <v>6327483</v>
          </cell>
          <cell r="M14">
            <v>24661742.699999999</v>
          </cell>
          <cell r="N14">
            <v>3744833.6974162431</v>
          </cell>
          <cell r="Q14">
            <v>20600573.699999999</v>
          </cell>
          <cell r="R14">
            <v>3388715.9561353689</v>
          </cell>
          <cell r="U14">
            <v>20630531.699999999</v>
          </cell>
          <cell r="V14">
            <v>3262880.5207660478</v>
          </cell>
        </row>
        <row r="15">
          <cell r="I15">
            <v>12072073</v>
          </cell>
          <cell r="J15">
            <v>2249235</v>
          </cell>
          <cell r="M15">
            <v>14463704</v>
          </cell>
          <cell r="N15">
            <v>2228156.1926248251</v>
          </cell>
          <cell r="Q15">
            <v>13428670</v>
          </cell>
          <cell r="R15">
            <v>2168933.7526062764</v>
          </cell>
          <cell r="U15">
            <v>13170628</v>
          </cell>
          <cell r="V15">
            <v>2056813.8587846411</v>
          </cell>
        </row>
        <row r="16">
          <cell r="I16">
            <v>19925766</v>
          </cell>
          <cell r="J16">
            <v>4956531.4000000004</v>
          </cell>
          <cell r="M16">
            <v>18444360</v>
          </cell>
          <cell r="N16">
            <v>3947342.8326474186</v>
          </cell>
          <cell r="Q16">
            <v>15883645</v>
          </cell>
          <cell r="R16">
            <v>3715418.274743834</v>
          </cell>
          <cell r="U16">
            <v>15312025</v>
          </cell>
          <cell r="V16">
            <v>3583349.1989130224</v>
          </cell>
        </row>
        <row r="17">
          <cell r="I17">
            <v>0</v>
          </cell>
          <cell r="J17">
            <v>68544.399999999994</v>
          </cell>
          <cell r="M17">
            <v>90000</v>
          </cell>
          <cell r="N17">
            <v>281839.37502791377</v>
          </cell>
          <cell r="Q17">
            <v>90000</v>
          </cell>
          <cell r="R17">
            <v>265727.56693553447</v>
          </cell>
          <cell r="U17">
            <v>90000</v>
          </cell>
          <cell r="V17">
            <v>243840.63885538091</v>
          </cell>
        </row>
        <row r="20">
          <cell r="I20">
            <v>10589867</v>
          </cell>
          <cell r="J20">
            <v>7916998</v>
          </cell>
          <cell r="M20">
            <v>13513265.475251701</v>
          </cell>
          <cell r="N20">
            <v>4235858.4924753252</v>
          </cell>
          <cell r="Q20">
            <v>11494349.475251701</v>
          </cell>
          <cell r="R20">
            <v>3920523.4416047367</v>
          </cell>
          <cell r="U20">
            <v>10622972.475251701</v>
          </cell>
          <cell r="V20">
            <v>3839994.7731835046</v>
          </cell>
        </row>
        <row r="21">
          <cell r="I21">
            <v>37034760</v>
          </cell>
          <cell r="J21">
            <v>5801717</v>
          </cell>
          <cell r="M21">
            <v>36833450.623665601</v>
          </cell>
          <cell r="N21">
            <v>7856527.3449996002</v>
          </cell>
          <cell r="Q21">
            <v>32403887.623665601</v>
          </cell>
          <cell r="R21">
            <v>7466578.4970622947</v>
          </cell>
          <cell r="U21">
            <v>31572624.623665601</v>
          </cell>
          <cell r="V21">
            <v>7185371.6949423887</v>
          </cell>
        </row>
        <row r="22">
          <cell r="I22">
            <v>842631</v>
          </cell>
          <cell r="J22">
            <v>433054.4</v>
          </cell>
          <cell r="M22">
            <v>3175965.7412745301</v>
          </cell>
          <cell r="N22">
            <v>1154084.6046550167</v>
          </cell>
          <cell r="Q22">
            <v>3101154.7412745301</v>
          </cell>
          <cell r="R22">
            <v>1105722.6237193614</v>
          </cell>
          <cell r="U22">
            <v>3059618.7412745301</v>
          </cell>
          <cell r="V22">
            <v>1072253.0744938485</v>
          </cell>
        </row>
        <row r="23">
          <cell r="I23">
            <v>12300907</v>
          </cell>
          <cell r="J23">
            <v>6996241.4000000004</v>
          </cell>
          <cell r="M23">
            <v>14526524.838563601</v>
          </cell>
          <cell r="N23">
            <v>3821696.1953510051</v>
          </cell>
          <cell r="Q23">
            <v>12526524.838563601</v>
          </cell>
          <cell r="R23">
            <v>3642400.3144699959</v>
          </cell>
          <cell r="U23">
            <v>12039215.838563601</v>
          </cell>
          <cell r="V23">
            <v>3578597.2377529265</v>
          </cell>
        </row>
        <row r="26">
          <cell r="I26">
            <v>2510466.7000000002</v>
          </cell>
          <cell r="J26">
            <v>610010</v>
          </cell>
          <cell r="M26">
            <v>3340000</v>
          </cell>
          <cell r="N26">
            <v>565015.14991220902</v>
          </cell>
          <cell r="Q26">
            <v>3082000</v>
          </cell>
          <cell r="R26">
            <v>687093.95991220907</v>
          </cell>
          <cell r="U26">
            <v>3536100</v>
          </cell>
          <cell r="V26">
            <v>833588.14991220902</v>
          </cell>
        </row>
        <row r="27">
          <cell r="I27">
            <v>3375612.57</v>
          </cell>
          <cell r="J27">
            <v>174610</v>
          </cell>
          <cell r="M27">
            <v>4753000</v>
          </cell>
          <cell r="N27">
            <v>359419.180087791</v>
          </cell>
          <cell r="Q27">
            <v>4380590</v>
          </cell>
          <cell r="R27">
            <v>424129.180087791</v>
          </cell>
          <cell r="U27">
            <v>4512007.7</v>
          </cell>
          <cell r="V27">
            <v>492859.180087791</v>
          </cell>
        </row>
        <row r="30">
          <cell r="I30">
            <v>287255</v>
          </cell>
          <cell r="J30">
            <v>128510.55</v>
          </cell>
          <cell r="M30">
            <v>736000</v>
          </cell>
          <cell r="N30">
            <v>183999.93058740845</v>
          </cell>
          <cell r="Q30">
            <v>736000</v>
          </cell>
          <cell r="R30">
            <v>183999.93058740845</v>
          </cell>
          <cell r="U30">
            <v>736000</v>
          </cell>
          <cell r="V30">
            <v>183999.93058740845</v>
          </cell>
        </row>
        <row r="31">
          <cell r="I31">
            <v>323082</v>
          </cell>
          <cell r="J31">
            <v>100986.5</v>
          </cell>
          <cell r="M31">
            <v>893600</v>
          </cell>
          <cell r="N31">
            <v>198399.95775061124</v>
          </cell>
          <cell r="Q31">
            <v>793600</v>
          </cell>
          <cell r="R31">
            <v>198399.95775061124</v>
          </cell>
          <cell r="U31">
            <v>793600</v>
          </cell>
          <cell r="V31">
            <v>198399.95775061124</v>
          </cell>
        </row>
        <row r="32">
          <cell r="I32">
            <v>562598</v>
          </cell>
          <cell r="J32">
            <v>107074</v>
          </cell>
          <cell r="M32">
            <v>768000</v>
          </cell>
          <cell r="N32">
            <v>192000.40329138338</v>
          </cell>
          <cell r="Q32">
            <v>768000</v>
          </cell>
          <cell r="R32">
            <v>192000.40329138338</v>
          </cell>
          <cell r="U32">
            <v>768000</v>
          </cell>
          <cell r="V32">
            <v>192000.40329138338</v>
          </cell>
        </row>
        <row r="33">
          <cell r="I33">
            <v>876300.83</v>
          </cell>
          <cell r="J33">
            <v>0</v>
          </cell>
          <cell r="M33">
            <v>450000</v>
          </cell>
          <cell r="N33">
            <v>80000.352947476989</v>
          </cell>
          <cell r="Q33">
            <v>400000</v>
          </cell>
          <cell r="R33">
            <v>80000.352947476989</v>
          </cell>
          <cell r="U33">
            <v>400000</v>
          </cell>
          <cell r="V33">
            <v>80000.352947476989</v>
          </cell>
        </row>
        <row r="36">
          <cell r="I36">
            <v>899985.77</v>
          </cell>
          <cell r="J36">
            <v>28752</v>
          </cell>
          <cell r="M36">
            <v>2750000.0550754499</v>
          </cell>
          <cell r="N36">
            <v>157992</v>
          </cell>
          <cell r="Q36">
            <v>2500000.055075455</v>
          </cell>
          <cell r="R36">
            <v>146738</v>
          </cell>
          <cell r="U36">
            <v>2500000.055075455</v>
          </cell>
          <cell r="V36">
            <v>146738</v>
          </cell>
        </row>
        <row r="37">
          <cell r="I37">
            <v>812013.75</v>
          </cell>
          <cell r="J37">
            <v>0</v>
          </cell>
          <cell r="M37">
            <v>1750000</v>
          </cell>
          <cell r="N37">
            <v>85000</v>
          </cell>
          <cell r="Q37">
            <v>1000000</v>
          </cell>
          <cell r="R37">
            <v>85000</v>
          </cell>
          <cell r="U37">
            <v>1000000</v>
          </cell>
          <cell r="V37">
            <v>85000</v>
          </cell>
        </row>
        <row r="38">
          <cell r="I38">
            <v>51833</v>
          </cell>
          <cell r="J38">
            <v>7188</v>
          </cell>
          <cell r="M38">
            <v>162226.85932861801</v>
          </cell>
          <cell r="N38">
            <v>151249.79999999999</v>
          </cell>
          <cell r="Q38">
            <v>162226.85932861801</v>
          </cell>
          <cell r="R38">
            <v>151249.79999999999</v>
          </cell>
          <cell r="U38">
            <v>162226.85932861801</v>
          </cell>
          <cell r="V38">
            <v>151249.79999999999</v>
          </cell>
        </row>
        <row r="41">
          <cell r="I41">
            <v>813385</v>
          </cell>
          <cell r="J41">
            <v>89281</v>
          </cell>
          <cell r="M41">
            <v>902596.994695973</v>
          </cell>
          <cell r="N41">
            <v>185015.46000000002</v>
          </cell>
          <cell r="Q41">
            <v>902596.68469597294</v>
          </cell>
          <cell r="R41">
            <v>185015.46000000002</v>
          </cell>
          <cell r="U41">
            <v>902596.994695973</v>
          </cell>
          <cell r="V41">
            <v>185015.46000000002</v>
          </cell>
        </row>
        <row r="42">
          <cell r="I42">
            <v>428192.73</v>
          </cell>
          <cell r="J42">
            <v>176012</v>
          </cell>
          <cell r="M42">
            <v>430380.02805218601</v>
          </cell>
          <cell r="N42">
            <v>121400</v>
          </cell>
          <cell r="Q42">
            <v>430380.02805218601</v>
          </cell>
          <cell r="R42">
            <v>121400</v>
          </cell>
          <cell r="U42">
            <v>430380.02805218601</v>
          </cell>
          <cell r="V42">
            <v>121400</v>
          </cell>
        </row>
        <row r="43">
          <cell r="I43">
            <v>734172</v>
          </cell>
          <cell r="J43">
            <v>333097</v>
          </cell>
          <cell r="M43">
            <v>753170</v>
          </cell>
          <cell r="N43">
            <v>194042.87</v>
          </cell>
          <cell r="Q43">
            <v>703170</v>
          </cell>
          <cell r="R43">
            <v>194042.87</v>
          </cell>
          <cell r="U43">
            <v>703170</v>
          </cell>
          <cell r="V43">
            <v>194042.87</v>
          </cell>
        </row>
        <row r="44">
          <cell r="I44">
            <v>1920000</v>
          </cell>
          <cell r="J44">
            <v>480000</v>
          </cell>
          <cell r="M44">
            <v>2880000</v>
          </cell>
          <cell r="N44">
            <v>720000</v>
          </cell>
          <cell r="Q44">
            <v>2880000</v>
          </cell>
          <cell r="R44">
            <v>720000</v>
          </cell>
          <cell r="U44">
            <v>2880000</v>
          </cell>
          <cell r="V44">
            <v>720000</v>
          </cell>
        </row>
        <row r="45">
          <cell r="I45">
            <v>256933</v>
          </cell>
          <cell r="J45">
            <v>52635</v>
          </cell>
          <cell r="M45">
            <v>284232</v>
          </cell>
          <cell r="N45">
            <v>71057</v>
          </cell>
          <cell r="Q45">
            <v>284232</v>
          </cell>
          <cell r="R45">
            <v>71057</v>
          </cell>
          <cell r="U45">
            <v>284232</v>
          </cell>
          <cell r="V45">
            <v>71057</v>
          </cell>
        </row>
        <row r="46">
          <cell r="I46">
            <v>1606701</v>
          </cell>
          <cell r="J46">
            <v>692058</v>
          </cell>
          <cell r="M46">
            <v>1839096.9931665</v>
          </cell>
          <cell r="N46">
            <v>1194375.3199999998</v>
          </cell>
          <cell r="Q46">
            <v>1839096.9931665</v>
          </cell>
          <cell r="R46">
            <v>725375.32000000007</v>
          </cell>
          <cell r="U46">
            <v>1839096.9931665</v>
          </cell>
          <cell r="V46">
            <v>517375.31999999995</v>
          </cell>
        </row>
        <row r="47">
          <cell r="I47">
            <v>394346</v>
          </cell>
          <cell r="J47">
            <v>104000</v>
          </cell>
          <cell r="M47">
            <v>512001</v>
          </cell>
          <cell r="N47">
            <v>128000</v>
          </cell>
          <cell r="Q47">
            <v>512001</v>
          </cell>
          <cell r="R47">
            <v>128000</v>
          </cell>
          <cell r="U47">
            <v>512001</v>
          </cell>
          <cell r="V47">
            <v>128000</v>
          </cell>
        </row>
        <row r="48">
          <cell r="I48">
            <v>60000</v>
          </cell>
          <cell r="J48">
            <v>24000</v>
          </cell>
          <cell r="M48">
            <v>60000</v>
          </cell>
          <cell r="N48">
            <v>24000</v>
          </cell>
          <cell r="Q48">
            <v>60000</v>
          </cell>
          <cell r="R48">
            <v>24000</v>
          </cell>
          <cell r="U48">
            <v>60000</v>
          </cell>
          <cell r="V48">
            <v>24000</v>
          </cell>
        </row>
        <row r="49">
          <cell r="I49">
            <v>8681482</v>
          </cell>
          <cell r="J49">
            <v>2459136</v>
          </cell>
          <cell r="M49">
            <v>7813074</v>
          </cell>
          <cell r="N49">
            <v>1651949.666707699</v>
          </cell>
          <cell r="Q49">
            <v>6888515</v>
          </cell>
          <cell r="R49">
            <v>1554599.729562663</v>
          </cell>
          <cell r="U49">
            <v>6717979</v>
          </cell>
          <cell r="V49">
            <v>1511319.0725280875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0">
          <cell r="D30">
            <v>20361362.803768862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- 2024 Combined Table A1"/>
      <sheetName val="2021 Joint Table A1 Pies"/>
      <sheetName val="2022 Joint Table A1 Pies"/>
      <sheetName val="2022 Joint Table A1 Pies - Gas"/>
      <sheetName val="2023 Joint Table A1 Pies"/>
      <sheetName val="2024 Joint Table A1 Pies "/>
      <sheetName val="2020 - 2023 Comb Revenues A2"/>
      <sheetName val="ES CT Gas Table A"/>
      <sheetName val="Table A Pie Sector Alloc2022-24"/>
      <sheetName val="ES CT Gas 2021 Table A Pie"/>
      <sheetName val="ES CT Gas 2022 Table A Pie"/>
      <sheetName val="ES CT Gas 2023 Table A Pie"/>
      <sheetName val="ES CT Gas 2024 Table A Pie"/>
      <sheetName val="ES CT Gas 2021 Table C "/>
      <sheetName val="ES CT Gas 2021 Table C Pie"/>
      <sheetName val="ES CT Gas 2022 Table C  "/>
      <sheetName val="ES CT Gas 2022 Table C Pie "/>
      <sheetName val="ES CT Gas 2023 Table C "/>
      <sheetName val="ES CT Gas 2023 Table C Pie"/>
      <sheetName val="ES CT Gas 2024 Table C  "/>
      <sheetName val="ES CT Gas 2024 Table C Pie "/>
      <sheetName val="2013-24 ES CT G Table D-Proj $"/>
      <sheetName val="2013-24 ES CT G Table D1 AnnCCF"/>
      <sheetName val="2013-24 ES CT G Table D2LifeCCF"/>
      <sheetName val="2013-24 ES CT G Table D3 AnnCCF"/>
      <sheetName val="2013-24 ES CT G Table D4LifeCCF"/>
      <sheetName val="2013-24 ES CT G Table D5-Units"/>
      <sheetName val="2021 ES CT PMI"/>
      <sheetName val="2022 ES CT PMI"/>
      <sheetName val="2023 ES CT PMI"/>
      <sheetName val="2024 ES CT PMI "/>
      <sheetName val="2022 Joint Table A1 Pies (2)"/>
    </sheetNames>
    <sheetDataSet>
      <sheetData sheetId="0">
        <row r="13">
          <cell r="H13">
            <v>822507.64</v>
          </cell>
          <cell r="I13">
            <v>21028</v>
          </cell>
          <cell r="J13">
            <v>6016</v>
          </cell>
          <cell r="L13">
            <v>519888.75177892495</v>
          </cell>
          <cell r="M13">
            <v>480479.74209008168</v>
          </cell>
          <cell r="N13">
            <v>533017.77992057626</v>
          </cell>
          <cell r="P13">
            <v>635402.75177892495</v>
          </cell>
          <cell r="Q13">
            <v>587523.49999818159</v>
          </cell>
          <cell r="R13">
            <v>650953.24290034303</v>
          </cell>
          <cell r="T13">
            <v>635402.75177892495</v>
          </cell>
          <cell r="U13">
            <v>562809.69828844559</v>
          </cell>
          <cell r="V13">
            <v>673792.62959021702</v>
          </cell>
        </row>
        <row r="14">
          <cell r="H14">
            <v>4608941.76</v>
          </cell>
          <cell r="I14">
            <v>4516900</v>
          </cell>
          <cell r="J14">
            <v>3888662</v>
          </cell>
          <cell r="L14">
            <v>1811975.3862450402</v>
          </cell>
          <cell r="M14">
            <v>2689118.5486931698</v>
          </cell>
          <cell r="N14">
            <v>1994681.0564015105</v>
          </cell>
          <cell r="P14">
            <v>2437902.3862450402</v>
          </cell>
          <cell r="Q14">
            <v>2966299.9883060101</v>
          </cell>
          <cell r="R14">
            <v>2562058.9292202285</v>
          </cell>
          <cell r="T14">
            <v>2853980.3862450402</v>
          </cell>
          <cell r="U14">
            <v>2954522.8198093297</v>
          </cell>
          <cell r="V14">
            <v>2545775.3218959668</v>
          </cell>
        </row>
        <row r="15">
          <cell r="H15">
            <v>4394965</v>
          </cell>
          <cell r="I15">
            <v>3010011</v>
          </cell>
          <cell r="J15">
            <v>3675770</v>
          </cell>
          <cell r="L15">
            <v>3752229.8734730501</v>
          </cell>
          <cell r="M15">
            <v>1356035.2151158133</v>
          </cell>
          <cell r="N15">
            <v>1412137.7400000002</v>
          </cell>
          <cell r="P15">
            <v>4641652.8734730501</v>
          </cell>
          <cell r="Q15">
            <v>1627345.8779161233</v>
          </cell>
          <cell r="R15">
            <v>1807235.7400000002</v>
          </cell>
          <cell r="T15">
            <v>4641652.8734730501</v>
          </cell>
          <cell r="U15">
            <v>1574394.1154608033</v>
          </cell>
          <cell r="V15">
            <v>1823106.9633407202</v>
          </cell>
        </row>
        <row r="16">
          <cell r="H16">
            <v>6126982</v>
          </cell>
          <cell r="I16">
            <v>3696772</v>
          </cell>
          <cell r="J16">
            <v>3088035</v>
          </cell>
          <cell r="L16">
            <v>3395274.2081856499</v>
          </cell>
          <cell r="M16">
            <v>3735755.1693553999</v>
          </cell>
          <cell r="N16">
            <v>2663429.4900000002</v>
          </cell>
          <cell r="P16">
            <v>4217952.6981856497</v>
          </cell>
          <cell r="Q16">
            <v>4248282.7373723304</v>
          </cell>
          <cell r="R16">
            <v>3426507.62</v>
          </cell>
          <cell r="T16">
            <v>4217952.6981856497</v>
          </cell>
          <cell r="U16">
            <v>4305852.94586372</v>
          </cell>
          <cell r="V16">
            <v>3506727.13894476</v>
          </cell>
        </row>
        <row r="17">
          <cell r="H17">
            <v>0</v>
          </cell>
          <cell r="I17">
            <v>62321</v>
          </cell>
          <cell r="J17">
            <v>145113</v>
          </cell>
          <cell r="L17">
            <v>10000</v>
          </cell>
          <cell r="M17">
            <v>133390.88669326584</v>
          </cell>
          <cell r="N17">
            <v>118187.09494220393</v>
          </cell>
          <cell r="P17">
            <v>10000</v>
          </cell>
          <cell r="Q17">
            <v>152234.43835844609</v>
          </cell>
          <cell r="R17">
            <v>147655.81350338564</v>
          </cell>
          <cell r="T17">
            <v>10000</v>
          </cell>
          <cell r="U17">
            <v>151744.61195351373</v>
          </cell>
          <cell r="V17">
            <v>153820.5640110792</v>
          </cell>
        </row>
        <row r="20">
          <cell r="H20">
            <v>3754255</v>
          </cell>
          <cell r="I20">
            <v>3713683</v>
          </cell>
          <cell r="J20">
            <v>2906608</v>
          </cell>
          <cell r="L20">
            <v>3743509.1009455798</v>
          </cell>
          <cell r="M20">
            <v>1708700.7141989998</v>
          </cell>
          <cell r="N20">
            <v>1200880.6669574003</v>
          </cell>
          <cell r="P20">
            <v>4285543.1009455798</v>
          </cell>
          <cell r="Q20">
            <v>1975107.6746147869</v>
          </cell>
          <cell r="R20">
            <v>1627060.417187348</v>
          </cell>
          <cell r="T20">
            <v>4285543.1009455798</v>
          </cell>
          <cell r="U20">
            <v>2032227.696005163</v>
          </cell>
          <cell r="V20">
            <v>1647315.9130596025</v>
          </cell>
        </row>
        <row r="21">
          <cell r="H21">
            <v>732274</v>
          </cell>
          <cell r="I21">
            <v>925543</v>
          </cell>
          <cell r="J21">
            <v>750905</v>
          </cell>
          <cell r="L21">
            <v>1497489.05094558</v>
          </cell>
          <cell r="M21">
            <v>1011721.7125900991</v>
          </cell>
          <cell r="N21">
            <v>822945.61635614105</v>
          </cell>
          <cell r="P21">
            <v>3912564.5409455802</v>
          </cell>
          <cell r="Q21">
            <v>1152717.7822517415</v>
          </cell>
          <cell r="R21">
            <v>1072738.4886555539</v>
          </cell>
          <cell r="T21">
            <v>3914765.5409455802</v>
          </cell>
          <cell r="U21">
            <v>1182948.5934229754</v>
          </cell>
          <cell r="V21">
            <v>1086025.4190404161</v>
          </cell>
        </row>
        <row r="22">
          <cell r="H22">
            <v>408183</v>
          </cell>
          <cell r="I22">
            <v>308472</v>
          </cell>
          <cell r="J22">
            <v>249022</v>
          </cell>
          <cell r="L22">
            <v>473951.71374376002</v>
          </cell>
          <cell r="M22">
            <v>536581.49806664698</v>
          </cell>
          <cell r="N22">
            <v>369558.35938470898</v>
          </cell>
          <cell r="P22">
            <v>727121.71374376002</v>
          </cell>
          <cell r="Q22">
            <v>608762.80100521806</v>
          </cell>
          <cell r="R22">
            <v>481971.15184258</v>
          </cell>
          <cell r="T22">
            <v>727121.71374376002</v>
          </cell>
          <cell r="U22">
            <v>624239.1142419352</v>
          </cell>
          <cell r="V22">
            <v>487916.94830691541</v>
          </cell>
        </row>
        <row r="23">
          <cell r="H23">
            <v>270988</v>
          </cell>
          <cell r="I23">
            <v>94822</v>
          </cell>
          <cell r="J23">
            <v>428445</v>
          </cell>
          <cell r="L23">
            <v>487946.61648411001</v>
          </cell>
          <cell r="M23">
            <v>433484.85750000004</v>
          </cell>
          <cell r="N23">
            <v>314296.37</v>
          </cell>
          <cell r="P23">
            <v>751882.61648411001</v>
          </cell>
          <cell r="Q23">
            <v>475581.6991567784</v>
          </cell>
          <cell r="R23">
            <v>296670.67067276919</v>
          </cell>
          <cell r="T23">
            <v>751882.61648411001</v>
          </cell>
          <cell r="U23">
            <v>484607.63636258419</v>
          </cell>
          <cell r="V23">
            <v>299601.97893783054</v>
          </cell>
        </row>
        <row r="26">
          <cell r="H26">
            <v>0</v>
          </cell>
          <cell r="J26">
            <v>0</v>
          </cell>
          <cell r="L26">
            <v>0</v>
          </cell>
          <cell r="M26">
            <v>72927</v>
          </cell>
          <cell r="N26">
            <v>198351.5</v>
          </cell>
          <cell r="P26">
            <v>0</v>
          </cell>
          <cell r="Q26">
            <v>151002.5</v>
          </cell>
          <cell r="R26">
            <v>206534</v>
          </cell>
          <cell r="T26">
            <v>0</v>
          </cell>
          <cell r="U26">
            <v>156408.42499999999</v>
          </cell>
          <cell r="V26">
            <v>214716.5</v>
          </cell>
        </row>
        <row r="27">
          <cell r="H27">
            <v>0</v>
          </cell>
          <cell r="J27">
            <v>0</v>
          </cell>
          <cell r="L27">
            <v>0</v>
          </cell>
          <cell r="M27">
            <v>183176</v>
          </cell>
          <cell r="N27">
            <v>183176</v>
          </cell>
          <cell r="P27">
            <v>0</v>
          </cell>
          <cell r="Q27">
            <v>187384.76</v>
          </cell>
          <cell r="R27">
            <v>200259.76</v>
          </cell>
          <cell r="T27">
            <v>0</v>
          </cell>
          <cell r="U27">
            <v>191719.78279999999</v>
          </cell>
          <cell r="V27">
            <v>204981.03279999999</v>
          </cell>
        </row>
        <row r="30">
          <cell r="H30">
            <v>31386.33</v>
          </cell>
          <cell r="I30">
            <v>25240</v>
          </cell>
          <cell r="J30">
            <v>22829</v>
          </cell>
          <cell r="L30">
            <v>76666.67</v>
          </cell>
          <cell r="M30">
            <v>76667.08128046451</v>
          </cell>
          <cell r="N30">
            <v>76667.17778046451</v>
          </cell>
          <cell r="P30">
            <v>76666.67</v>
          </cell>
          <cell r="Q30">
            <v>76667.08128046451</v>
          </cell>
          <cell r="R30">
            <v>76666.667780464501</v>
          </cell>
          <cell r="T30">
            <v>76666.67</v>
          </cell>
          <cell r="U30">
            <v>76667.08128046451</v>
          </cell>
          <cell r="V30">
            <v>76666.667780464501</v>
          </cell>
        </row>
        <row r="31">
          <cell r="H31">
            <v>22485.49</v>
          </cell>
          <cell r="I31">
            <v>15434</v>
          </cell>
          <cell r="J31">
            <v>15434</v>
          </cell>
          <cell r="L31">
            <v>82666.67</v>
          </cell>
          <cell r="M31">
            <v>82666.66</v>
          </cell>
          <cell r="N31">
            <v>82666.66</v>
          </cell>
          <cell r="P31">
            <v>82666.67</v>
          </cell>
          <cell r="Q31">
            <v>82666.66</v>
          </cell>
          <cell r="R31">
            <v>82666.66</v>
          </cell>
          <cell r="T31">
            <v>82666.67</v>
          </cell>
          <cell r="U31">
            <v>82666.66</v>
          </cell>
          <cell r="V31">
            <v>82666.66</v>
          </cell>
        </row>
        <row r="32">
          <cell r="H32">
            <v>36300</v>
          </cell>
          <cell r="I32">
            <v>17227</v>
          </cell>
          <cell r="J32">
            <v>17227</v>
          </cell>
          <cell r="L32">
            <v>80000</v>
          </cell>
          <cell r="M32">
            <v>79999.78509823716</v>
          </cell>
          <cell r="N32">
            <v>80000.011098237155</v>
          </cell>
          <cell r="P32">
            <v>80000</v>
          </cell>
          <cell r="Q32">
            <v>79999.78509823716</v>
          </cell>
          <cell r="R32">
            <v>79999.991098237166</v>
          </cell>
          <cell r="T32">
            <v>80000</v>
          </cell>
          <cell r="U32">
            <v>79999.78509823716</v>
          </cell>
          <cell r="V32">
            <v>79999.991098237166</v>
          </cell>
        </row>
        <row r="33">
          <cell r="H33">
            <v>137851</v>
          </cell>
          <cell r="I33">
            <v>0</v>
          </cell>
          <cell r="J33">
            <v>0</v>
          </cell>
          <cell r="L33">
            <v>70000</v>
          </cell>
          <cell r="M33">
            <v>50000.1191625832</v>
          </cell>
          <cell r="N33">
            <v>49999.721162583199</v>
          </cell>
          <cell r="P33">
            <v>70000</v>
          </cell>
          <cell r="Q33">
            <v>50000.1191625832</v>
          </cell>
          <cell r="R33">
            <v>50000.001162583198</v>
          </cell>
          <cell r="T33">
            <v>70000</v>
          </cell>
          <cell r="U33">
            <v>50000.1191625832</v>
          </cell>
          <cell r="V33">
            <v>50000.001162583198</v>
          </cell>
        </row>
        <row r="36">
          <cell r="H36">
            <v>77705</v>
          </cell>
          <cell r="I36">
            <v>0</v>
          </cell>
          <cell r="J36">
            <v>0</v>
          </cell>
          <cell r="L36">
            <v>84522.893307485996</v>
          </cell>
          <cell r="M36">
            <v>86292</v>
          </cell>
          <cell r="N36">
            <v>86292</v>
          </cell>
          <cell r="P36">
            <v>84522.893307485996</v>
          </cell>
          <cell r="Q36">
            <v>86292</v>
          </cell>
          <cell r="R36">
            <v>86292</v>
          </cell>
          <cell r="T36">
            <v>84522.893307485952</v>
          </cell>
          <cell r="U36">
            <v>86292</v>
          </cell>
          <cell r="V36">
            <v>86292</v>
          </cell>
        </row>
        <row r="37">
          <cell r="H37">
            <v>2427</v>
          </cell>
          <cell r="I37">
            <v>0</v>
          </cell>
          <cell r="J37">
            <v>0</v>
          </cell>
          <cell r="L37">
            <v>93905.470565267999</v>
          </cell>
          <cell r="M37">
            <v>20000</v>
          </cell>
          <cell r="N37">
            <v>75000</v>
          </cell>
          <cell r="P37">
            <v>93905.470565267999</v>
          </cell>
          <cell r="Q37">
            <v>20000</v>
          </cell>
          <cell r="R37">
            <v>75000</v>
          </cell>
          <cell r="T37">
            <v>93905.470565267999</v>
          </cell>
          <cell r="U37">
            <v>20000</v>
          </cell>
          <cell r="V37">
            <v>75000</v>
          </cell>
        </row>
        <row r="38">
          <cell r="H38">
            <v>4795</v>
          </cell>
          <cell r="I38">
            <v>11573</v>
          </cell>
          <cell r="J38">
            <v>84073</v>
          </cell>
          <cell r="L38">
            <v>50000.100660389297</v>
          </cell>
          <cell r="M38">
            <v>50000</v>
          </cell>
          <cell r="N38">
            <v>50000</v>
          </cell>
          <cell r="P38">
            <v>50000.100660389297</v>
          </cell>
          <cell r="Q38">
            <v>50000</v>
          </cell>
          <cell r="R38">
            <v>50000</v>
          </cell>
          <cell r="T38">
            <v>50000.100660389304</v>
          </cell>
          <cell r="U38">
            <v>50000</v>
          </cell>
          <cell r="V38">
            <v>50000</v>
          </cell>
        </row>
        <row r="41">
          <cell r="H41">
            <v>81568</v>
          </cell>
          <cell r="I41">
            <v>207327</v>
          </cell>
          <cell r="J41">
            <v>159274</v>
          </cell>
          <cell r="L41">
            <v>150932.81669718699</v>
          </cell>
          <cell r="M41">
            <v>188010.6985</v>
          </cell>
          <cell r="N41">
            <v>188007</v>
          </cell>
          <cell r="P41">
            <v>150932.81669718699</v>
          </cell>
          <cell r="Q41">
            <v>188010.6985</v>
          </cell>
          <cell r="R41">
            <v>188007</v>
          </cell>
          <cell r="T41">
            <v>150932.81669718699</v>
          </cell>
          <cell r="U41">
            <v>188010.6985</v>
          </cell>
          <cell r="V41">
            <v>188007</v>
          </cell>
        </row>
        <row r="42">
          <cell r="H42">
            <v>58999</v>
          </cell>
          <cell r="I42">
            <v>72130</v>
          </cell>
          <cell r="J42">
            <v>70801</v>
          </cell>
          <cell r="L42">
            <v>40100.498656621698</v>
          </cell>
          <cell r="M42">
            <v>40100</v>
          </cell>
          <cell r="N42">
            <v>40100</v>
          </cell>
          <cell r="P42">
            <v>40100.498656621698</v>
          </cell>
          <cell r="Q42">
            <v>40100</v>
          </cell>
          <cell r="R42">
            <v>40100</v>
          </cell>
          <cell r="T42">
            <v>40100.498656621698</v>
          </cell>
          <cell r="U42">
            <v>40100</v>
          </cell>
          <cell r="V42">
            <v>40100</v>
          </cell>
        </row>
        <row r="43">
          <cell r="H43">
            <v>88185</v>
          </cell>
          <cell r="I43">
            <v>99898.4</v>
          </cell>
          <cell r="J43">
            <v>90033.4</v>
          </cell>
          <cell r="L43">
            <v>79158.301981167999</v>
          </cell>
          <cell r="M43">
            <v>122147.7415</v>
          </cell>
          <cell r="N43">
            <v>63502</v>
          </cell>
          <cell r="P43">
            <v>79158.301981167999</v>
          </cell>
          <cell r="Q43">
            <v>122147.7415</v>
          </cell>
          <cell r="R43">
            <v>63502</v>
          </cell>
          <cell r="T43">
            <v>79158.301981167999</v>
          </cell>
          <cell r="U43">
            <v>122147.7415</v>
          </cell>
          <cell r="V43">
            <v>63502</v>
          </cell>
        </row>
        <row r="44">
          <cell r="H44">
            <v>200000</v>
          </cell>
          <cell r="I44">
            <v>200000</v>
          </cell>
          <cell r="J44">
            <v>200000.4</v>
          </cell>
          <cell r="L44">
            <v>300000</v>
          </cell>
          <cell r="M44">
            <v>300000</v>
          </cell>
          <cell r="N44">
            <v>300000</v>
          </cell>
          <cell r="P44">
            <v>300000</v>
          </cell>
          <cell r="Q44">
            <v>300000</v>
          </cell>
          <cell r="R44">
            <v>300000</v>
          </cell>
          <cell r="T44">
            <v>300000</v>
          </cell>
          <cell r="U44">
            <v>300000</v>
          </cell>
          <cell r="V44">
            <v>300000</v>
          </cell>
        </row>
        <row r="45">
          <cell r="H45">
            <v>28548</v>
          </cell>
          <cell r="I45">
            <v>21931</v>
          </cell>
          <cell r="J45">
            <v>21931</v>
          </cell>
          <cell r="L45">
            <v>29607</v>
          </cell>
          <cell r="M45">
            <v>29607</v>
          </cell>
          <cell r="N45">
            <v>29607</v>
          </cell>
          <cell r="P45">
            <v>29607</v>
          </cell>
          <cell r="Q45">
            <v>29607</v>
          </cell>
          <cell r="R45">
            <v>29607</v>
          </cell>
          <cell r="T45">
            <v>29607</v>
          </cell>
          <cell r="U45">
            <v>29607</v>
          </cell>
          <cell r="V45">
            <v>29607</v>
          </cell>
        </row>
        <row r="46">
          <cell r="H46">
            <v>178639</v>
          </cell>
          <cell r="I46">
            <v>339848.49</v>
          </cell>
          <cell r="J46">
            <v>328131</v>
          </cell>
          <cell r="L46">
            <v>140725.87018874299</v>
          </cell>
          <cell r="M46">
            <v>584821.74549999996</v>
          </cell>
          <cell r="N46">
            <v>609473</v>
          </cell>
          <cell r="P46">
            <v>140725.87018874299</v>
          </cell>
          <cell r="Q46">
            <v>284821.74550000002</v>
          </cell>
          <cell r="R46">
            <v>332473</v>
          </cell>
          <cell r="T46">
            <v>140725.87018874279</v>
          </cell>
          <cell r="U46">
            <v>260821.74549999999</v>
          </cell>
          <cell r="V46">
            <v>310473</v>
          </cell>
        </row>
        <row r="47">
          <cell r="H47">
            <v>41913</v>
          </cell>
          <cell r="I47">
            <v>43333</v>
          </cell>
          <cell r="J47">
            <v>43333</v>
          </cell>
          <cell r="L47">
            <v>53333</v>
          </cell>
          <cell r="M47">
            <v>53333</v>
          </cell>
          <cell r="N47">
            <v>53333</v>
          </cell>
          <cell r="P47">
            <v>53333</v>
          </cell>
          <cell r="Q47">
            <v>53333</v>
          </cell>
          <cell r="R47">
            <v>53333</v>
          </cell>
          <cell r="T47">
            <v>53333</v>
          </cell>
          <cell r="U47">
            <v>53333</v>
          </cell>
          <cell r="V47">
            <v>53333</v>
          </cell>
        </row>
        <row r="48">
          <cell r="H48">
            <v>10000</v>
          </cell>
          <cell r="I48">
            <v>10000</v>
          </cell>
          <cell r="J48">
            <v>10000</v>
          </cell>
          <cell r="L48">
            <v>10000</v>
          </cell>
          <cell r="M48">
            <v>10000</v>
          </cell>
          <cell r="N48">
            <v>10000</v>
          </cell>
          <cell r="P48">
            <v>10000</v>
          </cell>
          <cell r="Q48">
            <v>10000</v>
          </cell>
          <cell r="R48">
            <v>10000</v>
          </cell>
          <cell r="T48">
            <v>10000</v>
          </cell>
          <cell r="U48">
            <v>10000</v>
          </cell>
          <cell r="V48">
            <v>10000</v>
          </cell>
        </row>
        <row r="49">
          <cell r="H49">
            <v>1347734</v>
          </cell>
          <cell r="I49">
            <v>459606</v>
          </cell>
          <cell r="J49">
            <v>696820</v>
          </cell>
          <cell r="L49">
            <v>847047</v>
          </cell>
          <cell r="M49">
            <v>701103.85858006671</v>
          </cell>
          <cell r="N49">
            <v>575618.46208575531</v>
          </cell>
          <cell r="P49">
            <v>1143435</v>
          </cell>
          <cell r="Q49">
            <v>775647.47950104519</v>
          </cell>
          <cell r="R49">
            <v>695217.65749929228</v>
          </cell>
          <cell r="T49">
            <v>1164349</v>
          </cell>
          <cell r="U49">
            <v>778909.06351248734</v>
          </cell>
          <cell r="V49">
            <v>702324.38649843959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0">
          <cell r="C30">
            <v>3437535.6548393928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2022 - 2024 Combined Table A1"/>
      <sheetName val="2021 Joint Table A1 Pies"/>
      <sheetName val="2022 Joint Table A1 Pies "/>
      <sheetName val="2022 New Joint Table A1"/>
      <sheetName val="2023 Joint Table A1 Pies"/>
      <sheetName val="2023 New Joint Table A1"/>
      <sheetName val="2024 Joint Table A1 Pies "/>
      <sheetName val="2024 New Joint Table A1"/>
      <sheetName val="2022-2025 Comb Revenues"/>
      <sheetName val=" 2021 - 2024 Comb Revenues A2"/>
      <sheetName val="ES CT Electric Table A  "/>
      <sheetName val="Table A Pie Sector Alloc2022-25"/>
      <sheetName val="ES CT Electric 2021 Table A Pie"/>
      <sheetName val="ES CT Electric 2022 Table A Pie"/>
      <sheetName val="ES CT Electric 2023 Table A Pie"/>
      <sheetName val="ES CT Electric 2023 Table A-R"/>
      <sheetName val="ES CT Electric 2024 Table A Pie"/>
      <sheetName val="ES CT Electric Table C 2021"/>
      <sheetName val="ES CT Electric 2021 Table C Pie"/>
      <sheetName val="ES CT Electric 2024 Table A-R"/>
      <sheetName val="ES CT Electric 2022 Table C "/>
      <sheetName val="ES CT Electric 2022 Table C Pie"/>
      <sheetName val="ES CT Electric 2023 Table C "/>
      <sheetName val="ES CT Electric 2023 Table C Pie"/>
      <sheetName val="ES CT Electric 2024 Table C "/>
      <sheetName val="ES CT Electric 2024 Table C Pie"/>
      <sheetName val="2014-25 ES CT E Table D-$"/>
      <sheetName val="2014-24 ES CT E Table D1-kW"/>
      <sheetName val="2014-25 ESCTETable D2-annualkWh"/>
      <sheetName val="2014-24 ESCTETable D3-lftimekWh"/>
      <sheetName val="2014-24 Table D4 Units "/>
      <sheetName val="2014-25 ES CT E Table D5-kW"/>
      <sheetName val="2014-24 ESCTETable D6-annualkWh"/>
      <sheetName val="2014-24 ESCTETable D7-lftimekWh"/>
      <sheetName val="2019-24 ESCTETableD8AnnMMBTU"/>
      <sheetName val="2019-24 ESCTETableD9LifMMBTU"/>
      <sheetName val="2021 ES CT PMI"/>
      <sheetName val="2022 ES CT PMI"/>
      <sheetName val="2023 ES CT PMI"/>
      <sheetName val="2024 ES CT PMI"/>
      <sheetName val="2023 ES CT PMI  Old"/>
      <sheetName val="2024 ES CT PMI Old"/>
    </sheetNames>
    <sheetDataSet>
      <sheetData sheetId="0">
        <row r="12">
          <cell r="M12">
            <v>4158000</v>
          </cell>
          <cell r="Q12">
            <v>3558000</v>
          </cell>
          <cell r="R12">
            <v>1001887.299320336</v>
          </cell>
          <cell r="U12">
            <v>3300000</v>
          </cell>
          <cell r="V12">
            <v>986338.33051023865</v>
          </cell>
          <cell r="Y12">
            <v>3300000</v>
          </cell>
          <cell r="Z12">
            <v>979194.31275183032</v>
          </cell>
        </row>
        <row r="13">
          <cell r="M13">
            <v>3986389</v>
          </cell>
          <cell r="Q13">
            <v>3505832</v>
          </cell>
          <cell r="R13">
            <v>561641.63007863215</v>
          </cell>
          <cell r="U13">
            <v>3482786</v>
          </cell>
          <cell r="V13">
            <v>552925.13252998656</v>
          </cell>
          <cell r="Y13">
            <v>3450386</v>
          </cell>
          <cell r="Z13">
            <v>548920.31304393744</v>
          </cell>
        </row>
        <row r="14">
          <cell r="M14">
            <v>24661742.699999999</v>
          </cell>
          <cell r="Q14">
            <v>20600573.699999999</v>
          </cell>
          <cell r="R14">
            <v>3962536.7595237829</v>
          </cell>
          <cell r="U14">
            <v>21190531.699999999</v>
          </cell>
          <cell r="V14">
            <v>3901039.4628473036</v>
          </cell>
          <cell r="Y14">
            <v>20974531.699999999</v>
          </cell>
        </row>
        <row r="15">
          <cell r="M15">
            <v>14463704</v>
          </cell>
          <cell r="Q15">
            <v>13928670</v>
          </cell>
          <cell r="R15">
            <v>2168933.7526062755</v>
          </cell>
          <cell r="U15">
            <v>13506628</v>
          </cell>
          <cell r="V15">
            <v>2135272.5980100241</v>
          </cell>
          <cell r="Y15">
            <v>13377028</v>
          </cell>
          <cell r="Z15">
            <v>2119806.8851938806</v>
          </cell>
        </row>
        <row r="16">
          <cell r="M16">
            <v>18444360</v>
          </cell>
          <cell r="Q16">
            <v>15983645</v>
          </cell>
          <cell r="R16">
            <v>4330201.0743051684</v>
          </cell>
          <cell r="U16">
            <v>15732025</v>
          </cell>
          <cell r="V16">
            <v>4262997.7456558319</v>
          </cell>
          <cell r="Y16">
            <v>15570025</v>
          </cell>
          <cell r="Z16">
            <v>4232120.9859710839</v>
          </cell>
        </row>
        <row r="17">
          <cell r="M17">
            <v>90000</v>
          </cell>
          <cell r="Q17">
            <v>90000</v>
          </cell>
          <cell r="R17">
            <v>199044.18152319355</v>
          </cell>
          <cell r="U17">
            <v>90000</v>
          </cell>
          <cell r="V17">
            <v>195955.07981241727</v>
          </cell>
          <cell r="Y17">
            <v>90000</v>
          </cell>
          <cell r="Z17">
            <v>194535.78328228442</v>
          </cell>
        </row>
        <row r="20">
          <cell r="M20">
            <v>13513265.475251701</v>
          </cell>
          <cell r="Q20">
            <v>11494349.475251701</v>
          </cell>
          <cell r="R20">
            <v>3920523.4416047367</v>
          </cell>
          <cell r="U20">
            <v>10900633.455251701</v>
          </cell>
          <cell r="V20">
            <v>3839994.7731835046</v>
          </cell>
          <cell r="Y20">
            <v>10783021.0952517</v>
          </cell>
          <cell r="Z20">
            <v>3812181.809835393</v>
          </cell>
        </row>
        <row r="21">
          <cell r="M21">
            <v>36833450.623665601</v>
          </cell>
          <cell r="Q21">
            <v>32903887.623665601</v>
          </cell>
          <cell r="R21">
            <v>7466578.4970622947</v>
          </cell>
          <cell r="U21">
            <v>32921033.173665602</v>
          </cell>
          <cell r="V21">
            <v>7185371.6949423887</v>
          </cell>
          <cell r="Y21">
            <v>32561662.0736656</v>
          </cell>
          <cell r="Z21">
            <v>7133328.2700425386</v>
          </cell>
        </row>
        <row r="22">
          <cell r="M22">
            <v>3175965.7412745301</v>
          </cell>
          <cell r="Q22">
            <v>3001154.7412745301</v>
          </cell>
          <cell r="R22">
            <v>1105722.6237193614</v>
          </cell>
          <cell r="U22">
            <v>3352172.4012745302</v>
          </cell>
          <cell r="V22">
            <v>1072253.0744938485</v>
          </cell>
          <cell r="Y22">
            <v>3312968.2812745301</v>
          </cell>
          <cell r="Z22">
            <v>1064486.7786465045</v>
          </cell>
        </row>
        <row r="23">
          <cell r="M23">
            <v>14526524.838563601</v>
          </cell>
          <cell r="Q23">
            <v>11843209.838563601</v>
          </cell>
          <cell r="R23">
            <v>3642400.3144699959</v>
          </cell>
          <cell r="U23">
            <v>12363153.648563601</v>
          </cell>
          <cell r="V23">
            <v>3578597.2377529265</v>
          </cell>
          <cell r="Y23">
            <v>12225939.228563601</v>
          </cell>
          <cell r="Z23">
            <v>3552677.5686673457</v>
          </cell>
        </row>
        <row r="26">
          <cell r="M26">
            <v>3340000</v>
          </cell>
          <cell r="Q26">
            <v>3082000</v>
          </cell>
          <cell r="R26">
            <v>687093.95991220907</v>
          </cell>
          <cell r="U26">
            <v>3390200.0000000005</v>
          </cell>
          <cell r="V26">
            <v>833588.14991220902</v>
          </cell>
          <cell r="Y26">
            <v>3729220.0000000009</v>
          </cell>
          <cell r="Z26">
            <v>833588.14991220902</v>
          </cell>
        </row>
        <row r="27">
          <cell r="M27">
            <v>4753000</v>
          </cell>
          <cell r="Q27">
            <v>4380590</v>
          </cell>
          <cell r="R27">
            <v>424129.180087791</v>
          </cell>
          <cell r="U27">
            <v>4818649</v>
          </cell>
          <cell r="V27">
            <v>492859.180087791</v>
          </cell>
          <cell r="Y27">
            <v>5300513.9000000004</v>
          </cell>
          <cell r="Z27">
            <v>492859.180087791</v>
          </cell>
        </row>
        <row r="30">
          <cell r="M30">
            <v>736000</v>
          </cell>
          <cell r="Q30">
            <v>736000</v>
          </cell>
          <cell r="R30">
            <v>183999.93058740845</v>
          </cell>
          <cell r="U30">
            <v>736000</v>
          </cell>
          <cell r="V30">
            <v>183999.93058740845</v>
          </cell>
          <cell r="Y30">
            <v>736000</v>
          </cell>
          <cell r="Z30">
            <v>183999.93058740845</v>
          </cell>
        </row>
        <row r="31">
          <cell r="M31">
            <v>893600</v>
          </cell>
          <cell r="Q31">
            <v>793600</v>
          </cell>
          <cell r="R31">
            <v>198399.95775061124</v>
          </cell>
          <cell r="U31">
            <v>793600</v>
          </cell>
          <cell r="V31">
            <v>198399.95775061124</v>
          </cell>
          <cell r="Y31">
            <v>793600</v>
          </cell>
          <cell r="Z31">
            <v>198399.95775061124</v>
          </cell>
        </row>
        <row r="32">
          <cell r="M32">
            <v>768000</v>
          </cell>
          <cell r="Q32">
            <v>768000</v>
          </cell>
          <cell r="R32">
            <v>192000.40329138338</v>
          </cell>
          <cell r="U32">
            <v>806400</v>
          </cell>
          <cell r="V32">
            <v>192000.40329138338</v>
          </cell>
          <cell r="Y32">
            <v>846720</v>
          </cell>
          <cell r="Z32">
            <v>192000.40329138338</v>
          </cell>
        </row>
        <row r="33">
          <cell r="M33">
            <v>450000</v>
          </cell>
          <cell r="Q33">
            <v>400000</v>
          </cell>
          <cell r="R33">
            <v>80000.352947476989</v>
          </cell>
          <cell r="U33">
            <v>400000</v>
          </cell>
          <cell r="V33">
            <v>80000.352947476989</v>
          </cell>
          <cell r="Y33">
            <v>400000</v>
          </cell>
          <cell r="Z33">
            <v>80000.352947476989</v>
          </cell>
        </row>
        <row r="36">
          <cell r="M36">
            <v>2750000.0550754499</v>
          </cell>
          <cell r="Q36">
            <v>2000000.055075455</v>
          </cell>
          <cell r="R36">
            <v>146738</v>
          </cell>
          <cell r="U36">
            <v>2500000.055075455</v>
          </cell>
          <cell r="V36">
            <v>146738</v>
          </cell>
          <cell r="Y36">
            <v>2500000.055075455</v>
          </cell>
          <cell r="Z36">
            <v>146738</v>
          </cell>
        </row>
        <row r="37">
          <cell r="M37">
            <v>1750000</v>
          </cell>
          <cell r="Q37">
            <v>1000000</v>
          </cell>
          <cell r="R37">
            <v>85000</v>
          </cell>
          <cell r="U37">
            <v>1500000</v>
          </cell>
          <cell r="V37">
            <v>85000</v>
          </cell>
          <cell r="Y37">
            <v>1500000</v>
          </cell>
          <cell r="Z37">
            <v>85000</v>
          </cell>
        </row>
        <row r="38">
          <cell r="M38">
            <v>162226.85932861801</v>
          </cell>
          <cell r="Q38">
            <v>162226.85932861801</v>
          </cell>
          <cell r="R38">
            <v>151249.79999999999</v>
          </cell>
          <cell r="U38">
            <v>162226.85932861801</v>
          </cell>
          <cell r="V38">
            <v>151249.79999999999</v>
          </cell>
          <cell r="Y38">
            <v>162226.85932861801</v>
          </cell>
          <cell r="Z38">
            <v>151249.79999999999</v>
          </cell>
        </row>
        <row r="41">
          <cell r="M41">
            <v>902596.994695973</v>
          </cell>
          <cell r="Q41">
            <v>902596.68469597294</v>
          </cell>
          <cell r="R41">
            <v>185015.46000000002</v>
          </cell>
          <cell r="U41">
            <v>902596.994695973</v>
          </cell>
          <cell r="V41">
            <v>185015.46000000002</v>
          </cell>
          <cell r="Y41">
            <v>902596.994695973</v>
          </cell>
          <cell r="Z41">
            <v>185015.46000000002</v>
          </cell>
        </row>
        <row r="42">
          <cell r="M42">
            <v>430380.02805218601</v>
          </cell>
          <cell r="Q42">
            <v>430380.02805218601</v>
          </cell>
          <cell r="R42">
            <v>121400</v>
          </cell>
          <cell r="U42">
            <v>430380.02805218601</v>
          </cell>
          <cell r="V42">
            <v>121400</v>
          </cell>
          <cell r="Y42">
            <v>430380.02805218601</v>
          </cell>
          <cell r="Z42">
            <v>121400</v>
          </cell>
        </row>
        <row r="43">
          <cell r="M43">
            <v>753170</v>
          </cell>
          <cell r="Q43">
            <v>703170</v>
          </cell>
          <cell r="R43">
            <v>194042.87</v>
          </cell>
          <cell r="U43">
            <v>703170</v>
          </cell>
          <cell r="V43">
            <v>194042.87</v>
          </cell>
          <cell r="Y43">
            <v>703170</v>
          </cell>
          <cell r="Z43">
            <v>194042.87</v>
          </cell>
        </row>
        <row r="44">
          <cell r="M44">
            <v>2880000</v>
          </cell>
          <cell r="Q44">
            <v>2880000</v>
          </cell>
          <cell r="R44">
            <v>720000</v>
          </cell>
          <cell r="U44">
            <v>2880000</v>
          </cell>
          <cell r="V44">
            <v>720000</v>
          </cell>
          <cell r="Y44">
            <v>2880000</v>
          </cell>
          <cell r="Z44">
            <v>720000</v>
          </cell>
        </row>
        <row r="45">
          <cell r="M45">
            <v>284232</v>
          </cell>
          <cell r="Q45">
            <v>284232</v>
          </cell>
          <cell r="R45">
            <v>71057</v>
          </cell>
          <cell r="U45">
            <v>284232</v>
          </cell>
          <cell r="V45">
            <v>71057</v>
          </cell>
          <cell r="Y45">
            <v>284232</v>
          </cell>
          <cell r="Z45">
            <v>71057</v>
          </cell>
        </row>
        <row r="46">
          <cell r="M46">
            <v>1839096.9931665</v>
          </cell>
          <cell r="Q46">
            <v>1839096.9931665</v>
          </cell>
          <cell r="R46">
            <v>725375.32000000007</v>
          </cell>
          <cell r="U46">
            <v>1839096.9931665</v>
          </cell>
          <cell r="V46">
            <v>517375.31999999995</v>
          </cell>
          <cell r="Y46">
            <v>1839096.9931665</v>
          </cell>
          <cell r="Z46">
            <v>517375.31999999995</v>
          </cell>
        </row>
        <row r="47">
          <cell r="M47">
            <v>512001</v>
          </cell>
          <cell r="Q47">
            <v>512001</v>
          </cell>
          <cell r="R47">
            <v>128000</v>
          </cell>
          <cell r="U47">
            <v>512001</v>
          </cell>
          <cell r="V47">
            <v>128000</v>
          </cell>
          <cell r="Y47">
            <v>512001</v>
          </cell>
          <cell r="Z47">
            <v>128000</v>
          </cell>
        </row>
        <row r="48">
          <cell r="M48">
            <v>60000</v>
          </cell>
          <cell r="Q48">
            <v>60000</v>
          </cell>
          <cell r="R48">
            <v>24000</v>
          </cell>
          <cell r="U48">
            <v>60000</v>
          </cell>
          <cell r="V48">
            <v>24000</v>
          </cell>
          <cell r="Y48">
            <v>60000</v>
          </cell>
          <cell r="Z48">
            <v>24000</v>
          </cell>
        </row>
        <row r="49">
          <cell r="M49">
            <v>7813074</v>
          </cell>
          <cell r="Q49">
            <v>6849349.3876250004</v>
          </cell>
          <cell r="R49">
            <v>1622695.7405837211</v>
          </cell>
          <cell r="U49">
            <v>6935064.1394624999</v>
          </cell>
          <cell r="V49">
            <v>1590620.7277157677</v>
          </cell>
          <cell r="Y49">
            <v>6918454.2825812511</v>
          </cell>
          <cell r="Z49">
            <v>1581063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D99A6-F3F3-49A1-8C54-53C9FA892487}">
  <sheetPr>
    <tabColor theme="9" tint="0.39997558519241921"/>
    <pageSetUpPr fitToPage="1"/>
  </sheetPr>
  <dimension ref="A2:AC51"/>
  <sheetViews>
    <sheetView showGridLines="0" zoomScale="80" zoomScaleNormal="80" zoomScaleSheetLayoutView="40" zoomScalePageLayoutView="50" workbookViewId="0">
      <pane xSplit="1" topLeftCell="B1" activePane="topRight" state="frozen"/>
      <selection activeCell="A4" sqref="A4"/>
      <selection pane="topRight" activeCell="C1" sqref="C1:H1048576"/>
    </sheetView>
  </sheetViews>
  <sheetFormatPr defaultColWidth="9.1796875" defaultRowHeight="15.5" x14ac:dyDescent="0.35"/>
  <cols>
    <col min="1" max="1" width="51" style="1" customWidth="1"/>
    <col min="2" max="2" width="1.453125" style="1" customWidth="1"/>
    <col min="3" max="3" width="23.1796875" style="1" hidden="1" customWidth="1"/>
    <col min="4" max="4" width="20.81640625" style="1" hidden="1" customWidth="1"/>
    <col min="5" max="5" width="21.81640625" style="1" hidden="1" customWidth="1"/>
    <col min="6" max="6" width="20" style="1" hidden="1" customWidth="1"/>
    <col min="7" max="7" width="19.1796875" style="1" hidden="1" customWidth="1"/>
    <col min="8" max="8" width="20.54296875" style="1" hidden="1" customWidth="1"/>
    <col min="9" max="9" width="1.453125" style="1" customWidth="1"/>
    <col min="10" max="10" width="18.7265625" style="3" customWidth="1"/>
    <col min="11" max="11" width="16.453125" style="3" customWidth="1"/>
    <col min="12" max="12" width="18.1796875" style="2" customWidth="1"/>
    <col min="13" max="13" width="16" style="2" customWidth="1"/>
    <col min="14" max="14" width="16.81640625" style="2" customWidth="1"/>
    <col min="15" max="15" width="19" style="1" customWidth="1"/>
    <col min="16" max="16" width="1.453125" style="1" customWidth="1"/>
    <col min="17" max="18" width="19.453125" style="3" customWidth="1"/>
    <col min="19" max="20" width="20.26953125" style="2" customWidth="1"/>
    <col min="21" max="21" width="17.26953125" style="2" customWidth="1"/>
    <col min="22" max="22" width="17.7265625" style="1" customWidth="1"/>
    <col min="23" max="23" width="1.453125" style="1" customWidth="1"/>
    <col min="24" max="24" width="19.453125" style="3" customWidth="1"/>
    <col min="25" max="25" width="16.1796875" style="3" customWidth="1"/>
    <col min="26" max="27" width="17" style="2" customWidth="1"/>
    <col min="28" max="28" width="16.26953125" style="2" customWidth="1"/>
    <col min="29" max="29" width="16.54296875" style="1" customWidth="1"/>
    <col min="30" max="16384" width="9.1796875" style="1"/>
  </cols>
  <sheetData>
    <row r="2" spans="1:29" x14ac:dyDescent="0.35">
      <c r="A2" s="55" t="s">
        <v>55</v>
      </c>
      <c r="B2" s="55"/>
      <c r="C2" s="55"/>
      <c r="D2" s="55"/>
      <c r="E2" s="55"/>
      <c r="J2" s="2"/>
      <c r="K2" s="3" t="s">
        <v>53</v>
      </c>
      <c r="Q2" s="2"/>
      <c r="X2" s="2"/>
    </row>
    <row r="3" spans="1:29" ht="20.25" customHeight="1" x14ac:dyDescent="0.35">
      <c r="A3" s="55" t="s">
        <v>59</v>
      </c>
      <c r="B3" s="55"/>
      <c r="C3" s="55"/>
      <c r="D3" s="55"/>
      <c r="E3" s="55"/>
      <c r="J3" s="2"/>
      <c r="Q3" s="2"/>
      <c r="X3" s="2"/>
    </row>
    <row r="4" spans="1:29" ht="20.25" customHeight="1" x14ac:dyDescent="0.35">
      <c r="A4" s="55" t="s">
        <v>54</v>
      </c>
      <c r="B4" s="55"/>
      <c r="C4" s="55"/>
      <c r="D4" s="55"/>
      <c r="E4" s="55"/>
      <c r="J4" s="2"/>
      <c r="Q4" s="2"/>
      <c r="X4" s="2"/>
    </row>
    <row r="5" spans="1:29" ht="22.5" customHeight="1" thickBot="1" x14ac:dyDescent="0.4">
      <c r="A5" s="55" t="s">
        <v>52</v>
      </c>
      <c r="B5" s="55"/>
      <c r="C5" s="55"/>
      <c r="D5" s="55"/>
      <c r="E5" s="55"/>
    </row>
    <row r="6" spans="1:29" s="50" customFormat="1" ht="17.25" customHeight="1" x14ac:dyDescent="0.35">
      <c r="A6" s="54"/>
      <c r="B6" s="53"/>
      <c r="C6" s="53">
        <v>2021</v>
      </c>
      <c r="D6" s="53">
        <f>C6</f>
        <v>2021</v>
      </c>
      <c r="E6" s="52">
        <f>C6</f>
        <v>2021</v>
      </c>
      <c r="F6" s="52">
        <f>C6</f>
        <v>2021</v>
      </c>
      <c r="G6" s="52">
        <f>C6</f>
        <v>2021</v>
      </c>
      <c r="H6" s="52">
        <f>C6</f>
        <v>2021</v>
      </c>
      <c r="I6" s="53"/>
      <c r="J6" s="52">
        <v>2022</v>
      </c>
      <c r="K6" s="52">
        <v>2022</v>
      </c>
      <c r="L6" s="52">
        <v>2022</v>
      </c>
      <c r="M6" s="52">
        <v>2022</v>
      </c>
      <c r="N6" s="52">
        <v>2022</v>
      </c>
      <c r="O6" s="52">
        <f>J6</f>
        <v>2022</v>
      </c>
      <c r="P6" s="53"/>
      <c r="Q6" s="52">
        <v>2023</v>
      </c>
      <c r="R6" s="52">
        <v>2023</v>
      </c>
      <c r="S6" s="52">
        <v>2023</v>
      </c>
      <c r="T6" s="52">
        <v>2023</v>
      </c>
      <c r="U6" s="52">
        <v>2023</v>
      </c>
      <c r="V6" s="52">
        <f>Q6</f>
        <v>2023</v>
      </c>
      <c r="W6" s="53"/>
      <c r="X6" s="52">
        <v>2024</v>
      </c>
      <c r="Y6" s="52">
        <f>X6</f>
        <v>2024</v>
      </c>
      <c r="Z6" s="52">
        <f>Y6</f>
        <v>2024</v>
      </c>
      <c r="AA6" s="52">
        <f>Z6</f>
        <v>2024</v>
      </c>
      <c r="AB6" s="52">
        <f>AA6</f>
        <v>2024</v>
      </c>
      <c r="AC6" s="51">
        <f>X6</f>
        <v>2024</v>
      </c>
    </row>
    <row r="7" spans="1:29" ht="32.25" customHeight="1" x14ac:dyDescent="0.35">
      <c r="A7" s="49"/>
      <c r="B7" s="44"/>
      <c r="C7" s="46" t="s">
        <v>51</v>
      </c>
      <c r="D7" s="46" t="s">
        <v>50</v>
      </c>
      <c r="E7" s="43" t="s">
        <v>49</v>
      </c>
      <c r="F7" s="43" t="s">
        <v>48</v>
      </c>
      <c r="G7" s="43" t="s">
        <v>47</v>
      </c>
      <c r="H7" s="43" t="s">
        <v>46</v>
      </c>
      <c r="I7" s="44"/>
      <c r="J7" s="43" t="s">
        <v>51</v>
      </c>
      <c r="K7" s="43" t="s">
        <v>50</v>
      </c>
      <c r="L7" s="43" t="s">
        <v>49</v>
      </c>
      <c r="M7" s="43" t="s">
        <v>48</v>
      </c>
      <c r="N7" s="43" t="s">
        <v>47</v>
      </c>
      <c r="O7" s="43" t="s">
        <v>46</v>
      </c>
      <c r="P7" s="44"/>
      <c r="Q7" s="43" t="s">
        <v>51</v>
      </c>
      <c r="R7" s="43" t="s">
        <v>50</v>
      </c>
      <c r="S7" s="43" t="s">
        <v>49</v>
      </c>
      <c r="T7" s="43" t="s">
        <v>48</v>
      </c>
      <c r="U7" s="43" t="s">
        <v>47</v>
      </c>
      <c r="V7" s="43" t="s">
        <v>46</v>
      </c>
      <c r="W7" s="44"/>
      <c r="X7" s="43" t="s">
        <v>51</v>
      </c>
      <c r="Y7" s="43" t="s">
        <v>50</v>
      </c>
      <c r="Z7" s="43" t="s">
        <v>49</v>
      </c>
      <c r="AA7" s="43" t="s">
        <v>48</v>
      </c>
      <c r="AB7" s="43" t="s">
        <v>47</v>
      </c>
      <c r="AC7" s="48" t="s">
        <v>46</v>
      </c>
    </row>
    <row r="8" spans="1:29" ht="18.75" customHeight="1" x14ac:dyDescent="0.35">
      <c r="A8" s="47" t="s">
        <v>45</v>
      </c>
      <c r="B8" s="44"/>
      <c r="C8" s="46" t="s">
        <v>44</v>
      </c>
      <c r="D8" s="46" t="s">
        <v>44</v>
      </c>
      <c r="E8" s="46" t="s">
        <v>44</v>
      </c>
      <c r="F8" s="46" t="s">
        <v>44</v>
      </c>
      <c r="G8" s="46" t="s">
        <v>44</v>
      </c>
      <c r="H8" s="45" t="s">
        <v>42</v>
      </c>
      <c r="I8" s="44"/>
      <c r="J8" s="43" t="s">
        <v>43</v>
      </c>
      <c r="K8" s="43" t="s">
        <v>43</v>
      </c>
      <c r="L8" s="43" t="s">
        <v>43</v>
      </c>
      <c r="M8" s="43" t="s">
        <v>43</v>
      </c>
      <c r="N8" s="43" t="s">
        <v>43</v>
      </c>
      <c r="O8" s="45" t="s">
        <v>42</v>
      </c>
      <c r="P8" s="44"/>
      <c r="Q8" s="43" t="s">
        <v>43</v>
      </c>
      <c r="R8" s="43" t="s">
        <v>43</v>
      </c>
      <c r="S8" s="43" t="s">
        <v>43</v>
      </c>
      <c r="T8" s="43" t="s">
        <v>43</v>
      </c>
      <c r="U8" s="43" t="s">
        <v>43</v>
      </c>
      <c r="V8" s="45" t="s">
        <v>42</v>
      </c>
      <c r="W8" s="44"/>
      <c r="X8" s="43" t="s">
        <v>43</v>
      </c>
      <c r="Y8" s="43" t="s">
        <v>43</v>
      </c>
      <c r="Z8" s="43" t="s">
        <v>43</v>
      </c>
      <c r="AA8" s="43" t="s">
        <v>43</v>
      </c>
      <c r="AB8" s="43" t="s">
        <v>43</v>
      </c>
      <c r="AC8" s="41" t="s">
        <v>42</v>
      </c>
    </row>
    <row r="9" spans="1:29" ht="18.75" customHeight="1" x14ac:dyDescent="0.35">
      <c r="A9" s="47"/>
      <c r="B9" s="44"/>
      <c r="C9" s="46" t="s">
        <v>41</v>
      </c>
      <c r="D9" s="46" t="s">
        <v>41</v>
      </c>
      <c r="E9" s="46" t="s">
        <v>41</v>
      </c>
      <c r="F9" s="46" t="s">
        <v>41</v>
      </c>
      <c r="G9" s="46" t="s">
        <v>41</v>
      </c>
      <c r="H9" s="45" t="s">
        <v>39</v>
      </c>
      <c r="I9" s="44"/>
      <c r="J9" s="43" t="s">
        <v>40</v>
      </c>
      <c r="K9" s="43" t="s">
        <v>40</v>
      </c>
      <c r="L9" s="43" t="s">
        <v>40</v>
      </c>
      <c r="M9" s="42" t="s">
        <v>40</v>
      </c>
      <c r="N9" s="42" t="s">
        <v>40</v>
      </c>
      <c r="O9" s="45" t="s">
        <v>39</v>
      </c>
      <c r="P9" s="44"/>
      <c r="Q9" s="43" t="s">
        <v>40</v>
      </c>
      <c r="R9" s="43" t="s">
        <v>40</v>
      </c>
      <c r="S9" s="43" t="s">
        <v>40</v>
      </c>
      <c r="T9" s="42" t="s">
        <v>40</v>
      </c>
      <c r="U9" s="42" t="s">
        <v>40</v>
      </c>
      <c r="V9" s="45" t="s">
        <v>39</v>
      </c>
      <c r="W9" s="44"/>
      <c r="X9" s="43" t="s">
        <v>40</v>
      </c>
      <c r="Y9" s="43" t="s">
        <v>40</v>
      </c>
      <c r="Z9" s="43" t="s">
        <v>40</v>
      </c>
      <c r="AA9" s="42" t="s">
        <v>40</v>
      </c>
      <c r="AB9" s="42" t="s">
        <v>40</v>
      </c>
      <c r="AC9" s="41" t="s">
        <v>39</v>
      </c>
    </row>
    <row r="10" spans="1:29" ht="21" customHeight="1" thickBot="1" x14ac:dyDescent="0.4">
      <c r="A10" s="40"/>
      <c r="B10" s="38"/>
      <c r="C10" s="37">
        <v>44561</v>
      </c>
      <c r="D10" s="37">
        <f>C10</f>
        <v>44561</v>
      </c>
      <c r="E10" s="37">
        <f>D10</f>
        <v>44561</v>
      </c>
      <c r="F10" s="36">
        <f>E10</f>
        <v>44561</v>
      </c>
      <c r="G10" s="36">
        <f>F10</f>
        <v>44561</v>
      </c>
      <c r="H10" s="39">
        <f>G10</f>
        <v>44561</v>
      </c>
      <c r="I10" s="38"/>
      <c r="J10" s="37">
        <v>44621</v>
      </c>
      <c r="K10" s="37">
        <f>J10</f>
        <v>44621</v>
      </c>
      <c r="L10" s="37">
        <f>K10</f>
        <v>44621</v>
      </c>
      <c r="M10" s="36">
        <f>L10</f>
        <v>44621</v>
      </c>
      <c r="N10" s="36">
        <f>M10</f>
        <v>44621</v>
      </c>
      <c r="O10" s="39">
        <f>N10</f>
        <v>44621</v>
      </c>
      <c r="P10" s="38"/>
      <c r="Q10" s="37">
        <f>O10</f>
        <v>44621</v>
      </c>
      <c r="R10" s="37">
        <f>Q10</f>
        <v>44621</v>
      </c>
      <c r="S10" s="37">
        <f>R10</f>
        <v>44621</v>
      </c>
      <c r="T10" s="36">
        <f>S10</f>
        <v>44621</v>
      </c>
      <c r="U10" s="36">
        <f>T10</f>
        <v>44621</v>
      </c>
      <c r="V10" s="39">
        <f>U10</f>
        <v>44621</v>
      </c>
      <c r="W10" s="38"/>
      <c r="X10" s="37">
        <f>V10</f>
        <v>44621</v>
      </c>
      <c r="Y10" s="37">
        <f>X10</f>
        <v>44621</v>
      </c>
      <c r="Z10" s="37">
        <f>Y10</f>
        <v>44621</v>
      </c>
      <c r="AA10" s="36">
        <f>Z10</f>
        <v>44621</v>
      </c>
      <c r="AB10" s="36">
        <f>AA10</f>
        <v>44621</v>
      </c>
      <c r="AC10" s="35">
        <f>AB10</f>
        <v>44621</v>
      </c>
    </row>
    <row r="11" spans="1:29" ht="17.25" customHeight="1" thickBot="1" x14ac:dyDescent="0.4">
      <c r="A11" s="74" t="s">
        <v>38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</row>
    <row r="12" spans="1:29" ht="16" thickBot="1" x14ac:dyDescent="0.4">
      <c r="A12" s="13" t="s">
        <v>37</v>
      </c>
      <c r="B12" s="11"/>
      <c r="C12" s="62">
        <f>'[7] 2022 - 2024 Combined Table A1'!$I$12</f>
        <v>8656062</v>
      </c>
      <c r="D12" s="60">
        <f>'[7] 2022 - 2024 Combined Table A1'!$J$12</f>
        <v>1959310</v>
      </c>
      <c r="E12" s="12">
        <v>0</v>
      </c>
      <c r="F12" s="12">
        <v>0</v>
      </c>
      <c r="G12" s="12">
        <v>0</v>
      </c>
      <c r="H12" s="12">
        <f t="shared" ref="H12:H17" si="0">SUM(C12:G12)</f>
        <v>10615372</v>
      </c>
      <c r="I12" s="11"/>
      <c r="J12" s="62">
        <f>'[7] 2022 - 2024 Combined Table A1'!$M$12</f>
        <v>4158000</v>
      </c>
      <c r="K12" s="60">
        <f>'[7] 2022 - 2024 Combined Table A1'!$N$12</f>
        <v>757358.32923236419</v>
      </c>
      <c r="L12" s="12">
        <v>0</v>
      </c>
      <c r="M12" s="12">
        <v>0</v>
      </c>
      <c r="N12" s="12">
        <v>0</v>
      </c>
      <c r="O12" s="12">
        <f t="shared" ref="O12:O17" si="1">SUM(J12:N12)</f>
        <v>4915358.329232364</v>
      </c>
      <c r="P12" s="11"/>
      <c r="Q12" s="62">
        <f>'[7] 2022 - 2024 Combined Table A1'!$Q$12</f>
        <v>4158000</v>
      </c>
      <c r="R12" s="60">
        <f>'[7] 2022 - 2024 Combined Table A1'!$R$12</f>
        <v>761887.29932033597</v>
      </c>
      <c r="S12" s="12">
        <v>0</v>
      </c>
      <c r="T12" s="12">
        <v>0</v>
      </c>
      <c r="U12" s="12">
        <v>0</v>
      </c>
      <c r="V12" s="12">
        <f t="shared" ref="V12:V17" si="2">SUM(Q12:U12)</f>
        <v>4919887.2993203364</v>
      </c>
      <c r="W12" s="11"/>
      <c r="X12" s="62">
        <f>'[7] 2022 - 2024 Combined Table A1'!$U$12</f>
        <v>3300000</v>
      </c>
      <c r="Y12" s="60">
        <f>'[7] 2022 - 2024 Combined Table A1'!$V$12</f>
        <v>761887.29932033597</v>
      </c>
      <c r="Z12" s="12">
        <v>0</v>
      </c>
      <c r="AA12" s="12">
        <v>0</v>
      </c>
      <c r="AB12" s="12">
        <v>0</v>
      </c>
      <c r="AC12" s="12">
        <f t="shared" ref="AC12:AC17" si="3">SUM(X12:AB12)</f>
        <v>4061887.299320336</v>
      </c>
    </row>
    <row r="13" spans="1:29" s="4" customFormat="1" ht="16" thickBot="1" x14ac:dyDescent="0.4">
      <c r="A13" s="11" t="s">
        <v>36</v>
      </c>
      <c r="B13" s="34"/>
      <c r="C13" s="62">
        <f>'[7] 2022 - 2024 Combined Table A1'!$I$13</f>
        <v>2965128</v>
      </c>
      <c r="D13" s="60">
        <f>'[7] 2022 - 2024 Combined Table A1'!$J$13</f>
        <v>770213</v>
      </c>
      <c r="E13" s="10">
        <f>'[8]2022 - 2024 Combined Table A1'!$H$13</f>
        <v>822507.64</v>
      </c>
      <c r="F13" s="10">
        <f>'[8]2022 - 2024 Combined Table A1'!$I$13</f>
        <v>21028</v>
      </c>
      <c r="G13" s="10">
        <f>'[8]2022 - 2024 Combined Table A1'!$J$13</f>
        <v>6016</v>
      </c>
      <c r="H13" s="10">
        <f t="shared" si="0"/>
        <v>4584892.6399999997</v>
      </c>
      <c r="I13" s="34"/>
      <c r="J13" s="62">
        <f>'[7] 2022 - 2024 Combined Table A1'!$M$13</f>
        <v>3986389</v>
      </c>
      <c r="K13" s="60">
        <f>'[7] 2022 - 2024 Combined Table A1'!$N$13</f>
        <v>623385.84514738608</v>
      </c>
      <c r="L13" s="10">
        <f>'[8]2022 - 2024 Combined Table A1'!$L$13</f>
        <v>519888.75177892495</v>
      </c>
      <c r="M13" s="10">
        <f>'[8]2022 - 2024 Combined Table A1'!$M$13</f>
        <v>480479.74209008168</v>
      </c>
      <c r="N13" s="10">
        <f>'[8]2022 - 2024 Combined Table A1'!$N$13</f>
        <v>533017.77992057626</v>
      </c>
      <c r="O13" s="10">
        <f t="shared" si="1"/>
        <v>6143161.118936969</v>
      </c>
      <c r="P13" s="34"/>
      <c r="Q13" s="62">
        <f>'[7] 2022 - 2024 Combined Table A1'!$Q$13</f>
        <v>3505832</v>
      </c>
      <c r="R13" s="60">
        <f>'[7] 2022 - 2024 Combined Table A1'!$R$13</f>
        <v>561641.63007863215</v>
      </c>
      <c r="S13" s="10">
        <f>'[8]2022 - 2024 Combined Table A1'!$P$13</f>
        <v>635402.75177892495</v>
      </c>
      <c r="T13" s="10">
        <f>'[8]2022 - 2024 Combined Table A1'!$Q$13</f>
        <v>587523.49999818159</v>
      </c>
      <c r="U13" s="10">
        <f>'[8]2022 - 2024 Combined Table A1'!$R$13</f>
        <v>650953.24290034303</v>
      </c>
      <c r="V13" s="10">
        <f t="shared" si="2"/>
        <v>5941353.124756082</v>
      </c>
      <c r="W13" s="34"/>
      <c r="X13" s="62">
        <f>'[7] 2022 - 2024 Combined Table A1'!$U$13</f>
        <v>3398786</v>
      </c>
      <c r="Y13" s="60">
        <f>'[7] 2022 - 2024 Combined Table A1'!$V$13</f>
        <v>539723.72897276946</v>
      </c>
      <c r="Z13" s="10">
        <f>'[8]2022 - 2024 Combined Table A1'!$T$13</f>
        <v>635402.75177892495</v>
      </c>
      <c r="AA13" s="10">
        <f>'[8]2022 - 2024 Combined Table A1'!$U$13</f>
        <v>562809.69828844559</v>
      </c>
      <c r="AB13" s="10">
        <f>'[8]2022 - 2024 Combined Table A1'!$V$13</f>
        <v>673792.62959021702</v>
      </c>
      <c r="AC13" s="10">
        <f t="shared" si="3"/>
        <v>5810514.8086303566</v>
      </c>
    </row>
    <row r="14" spans="1:29" s="4" customFormat="1" ht="16" thickBot="1" x14ac:dyDescent="0.4">
      <c r="A14" s="13" t="s">
        <v>35</v>
      </c>
      <c r="B14" s="34"/>
      <c r="C14" s="62">
        <f>'[7] 2022 - 2024 Combined Table A1'!$I$14</f>
        <v>33889599</v>
      </c>
      <c r="D14" s="60">
        <f>'[7] 2022 - 2024 Combined Table A1'!$J$14</f>
        <v>6327483</v>
      </c>
      <c r="E14" s="10">
        <f>'[8]2022 - 2024 Combined Table A1'!$H$14</f>
        <v>4608941.76</v>
      </c>
      <c r="F14" s="10">
        <f>'[8]2022 - 2024 Combined Table A1'!$I$14</f>
        <v>4516900</v>
      </c>
      <c r="G14" s="10">
        <f>'[8]2022 - 2024 Combined Table A1'!$J$14</f>
        <v>3888662</v>
      </c>
      <c r="H14" s="10">
        <f t="shared" si="0"/>
        <v>53231585.759999998</v>
      </c>
      <c r="I14" s="34"/>
      <c r="J14" s="62">
        <f>'[7] 2022 - 2024 Combined Table A1'!$M$14</f>
        <v>24661742.699999999</v>
      </c>
      <c r="K14" s="60">
        <f>'[7] 2022 - 2024 Combined Table A1'!$N$14</f>
        <v>3744833.6974162431</v>
      </c>
      <c r="L14" s="10">
        <f>'[8]2022 - 2024 Combined Table A1'!$L$14</f>
        <v>1811975.3862450402</v>
      </c>
      <c r="M14" s="10">
        <f>'[8]2022 - 2024 Combined Table A1'!$M$14</f>
        <v>2689118.5486931698</v>
      </c>
      <c r="N14" s="10">
        <f>'[8]2022 - 2024 Combined Table A1'!$N$14</f>
        <v>1994681.0564015105</v>
      </c>
      <c r="O14" s="10">
        <f t="shared" si="1"/>
        <v>34902351.388755962</v>
      </c>
      <c r="P14" s="34"/>
      <c r="Q14" s="62">
        <f>'[7] 2022 - 2024 Combined Table A1'!$Q$14</f>
        <v>20600573.699999999</v>
      </c>
      <c r="R14" s="60">
        <f>'[7] 2022 - 2024 Combined Table A1'!$R$14</f>
        <v>3388715.9561353689</v>
      </c>
      <c r="S14" s="10">
        <f>'[8]2022 - 2024 Combined Table A1'!$P$14</f>
        <v>2437902.3862450402</v>
      </c>
      <c r="T14" s="10">
        <f>'[8]2022 - 2024 Combined Table A1'!$Q$14</f>
        <v>2966299.9883060101</v>
      </c>
      <c r="U14" s="10">
        <f>'[8]2022 - 2024 Combined Table A1'!$R$14</f>
        <v>2562058.9292202285</v>
      </c>
      <c r="V14" s="10">
        <f t="shared" si="2"/>
        <v>31955550.959906645</v>
      </c>
      <c r="W14" s="34"/>
      <c r="X14" s="62">
        <f>'[7] 2022 - 2024 Combined Table A1'!$U$14</f>
        <v>20630531.699999999</v>
      </c>
      <c r="Y14" s="60">
        <f>'[7] 2022 - 2024 Combined Table A1'!$V$14</f>
        <v>3262880.5207660478</v>
      </c>
      <c r="Z14" s="10">
        <f>'[8]2022 - 2024 Combined Table A1'!$T$14</f>
        <v>2853980.3862450402</v>
      </c>
      <c r="AA14" s="10">
        <f>'[8]2022 - 2024 Combined Table A1'!$U$14</f>
        <v>2954522.8198093297</v>
      </c>
      <c r="AB14" s="10">
        <f>'[8]2022 - 2024 Combined Table A1'!$V$14</f>
        <v>2545775.3218959668</v>
      </c>
      <c r="AC14" s="10">
        <f t="shared" si="3"/>
        <v>32247690.748716384</v>
      </c>
    </row>
    <row r="15" spans="1:29" s="4" customFormat="1" ht="16" thickBot="1" x14ac:dyDescent="0.4">
      <c r="A15" s="13" t="s">
        <v>57</v>
      </c>
      <c r="B15" s="34"/>
      <c r="C15" s="62">
        <f>'[7] 2022 - 2024 Combined Table A1'!$I$15</f>
        <v>12072073</v>
      </c>
      <c r="D15" s="60">
        <f>'[7] 2022 - 2024 Combined Table A1'!$J$15</f>
        <v>2249235</v>
      </c>
      <c r="E15" s="10">
        <f>'[8]2022 - 2024 Combined Table A1'!$H$15</f>
        <v>4394965</v>
      </c>
      <c r="F15" s="10">
        <f>'[8]2022 - 2024 Combined Table A1'!$I$15</f>
        <v>3010011</v>
      </c>
      <c r="G15" s="10">
        <f>'[8]2022 - 2024 Combined Table A1'!$J$15</f>
        <v>3675770</v>
      </c>
      <c r="H15" s="10">
        <f t="shared" si="0"/>
        <v>25402054</v>
      </c>
      <c r="I15" s="34"/>
      <c r="J15" s="62">
        <f>'[7] 2022 - 2024 Combined Table A1'!$M$15</f>
        <v>14463704</v>
      </c>
      <c r="K15" s="60">
        <f>'[7] 2022 - 2024 Combined Table A1'!$N$15</f>
        <v>2228156.1926248251</v>
      </c>
      <c r="L15" s="10">
        <f>'[8]2022 - 2024 Combined Table A1'!$L$15</f>
        <v>3752229.8734730501</v>
      </c>
      <c r="M15" s="10">
        <f>'[8]2022 - 2024 Combined Table A1'!$M$15</f>
        <v>1356035.2151158133</v>
      </c>
      <c r="N15" s="10">
        <f>'[8]2022 - 2024 Combined Table A1'!$N$15</f>
        <v>1412137.7400000002</v>
      </c>
      <c r="O15" s="10">
        <f t="shared" si="1"/>
        <v>23212263.021213688</v>
      </c>
      <c r="P15" s="34"/>
      <c r="Q15" s="62">
        <f>'[7] 2022 - 2024 Combined Table A1'!$Q$15</f>
        <v>13428670</v>
      </c>
      <c r="R15" s="60">
        <f>'[7] 2022 - 2024 Combined Table A1'!$R$15</f>
        <v>2168933.7526062764</v>
      </c>
      <c r="S15" s="10">
        <f>'[8]2022 - 2024 Combined Table A1'!$P$15</f>
        <v>4641652.8734730501</v>
      </c>
      <c r="T15" s="10">
        <f>'[8]2022 - 2024 Combined Table A1'!$Q$15</f>
        <v>1627345.8779161233</v>
      </c>
      <c r="U15" s="10">
        <f>'[8]2022 - 2024 Combined Table A1'!$R$15</f>
        <v>1807235.7400000002</v>
      </c>
      <c r="V15" s="10">
        <f t="shared" si="2"/>
        <v>23673838.24399545</v>
      </c>
      <c r="W15" s="34"/>
      <c r="X15" s="62">
        <f>'[7] 2022 - 2024 Combined Table A1'!$U$15</f>
        <v>13170628</v>
      </c>
      <c r="Y15" s="60">
        <f>'[7] 2022 - 2024 Combined Table A1'!$V$15</f>
        <v>2056813.8587846411</v>
      </c>
      <c r="Z15" s="10">
        <f>'[8]2022 - 2024 Combined Table A1'!$T$15</f>
        <v>4641652.8734730501</v>
      </c>
      <c r="AA15" s="10">
        <f>'[8]2022 - 2024 Combined Table A1'!$U$15</f>
        <v>1574394.1154608033</v>
      </c>
      <c r="AB15" s="10">
        <f>'[8]2022 - 2024 Combined Table A1'!$V$15</f>
        <v>1823106.9633407202</v>
      </c>
      <c r="AC15" s="10">
        <f t="shared" si="3"/>
        <v>23266595.811059214</v>
      </c>
    </row>
    <row r="16" spans="1:29" ht="16" thickBot="1" x14ac:dyDescent="0.4">
      <c r="A16" s="13" t="s">
        <v>34</v>
      </c>
      <c r="B16" s="11"/>
      <c r="C16" s="62">
        <f>'[7] 2022 - 2024 Combined Table A1'!$I$16</f>
        <v>19925766</v>
      </c>
      <c r="D16" s="60">
        <f>'[7] 2022 - 2024 Combined Table A1'!$J$16</f>
        <v>4956531.4000000004</v>
      </c>
      <c r="E16" s="10">
        <f>'[8]2022 - 2024 Combined Table A1'!$H$16</f>
        <v>6126982</v>
      </c>
      <c r="F16" s="10">
        <f>'[8]2022 - 2024 Combined Table A1'!$I$16</f>
        <v>3696772</v>
      </c>
      <c r="G16" s="10">
        <f>'[8]2022 - 2024 Combined Table A1'!$J$16</f>
        <v>3088035</v>
      </c>
      <c r="H16" s="10">
        <f t="shared" si="0"/>
        <v>37794086.399999999</v>
      </c>
      <c r="I16" s="11"/>
      <c r="J16" s="62">
        <f>'[7] 2022 - 2024 Combined Table A1'!$M$16</f>
        <v>18444360</v>
      </c>
      <c r="K16" s="60">
        <f>'[7] 2022 - 2024 Combined Table A1'!$N$16</f>
        <v>3947342.8326474186</v>
      </c>
      <c r="L16" s="10">
        <f>'[8]2022 - 2024 Combined Table A1'!$L$16</f>
        <v>3395274.2081856499</v>
      </c>
      <c r="M16" s="10">
        <f>'[8]2022 - 2024 Combined Table A1'!$M$16</f>
        <v>3735755.1693553999</v>
      </c>
      <c r="N16" s="10">
        <f>'[8]2022 - 2024 Combined Table A1'!$N$16</f>
        <v>2663429.4900000002</v>
      </c>
      <c r="O16" s="10">
        <f t="shared" si="1"/>
        <v>32186161.700188473</v>
      </c>
      <c r="P16" s="11"/>
      <c r="Q16" s="62">
        <f>'[7] 2022 - 2024 Combined Table A1'!$Q$16</f>
        <v>15883645</v>
      </c>
      <c r="R16" s="60">
        <f>'[7] 2022 - 2024 Combined Table A1'!$R$16</f>
        <v>3715418.274743834</v>
      </c>
      <c r="S16" s="10">
        <f>'[8]2022 - 2024 Combined Table A1'!$P$16</f>
        <v>4217952.6981856497</v>
      </c>
      <c r="T16" s="10">
        <f>'[8]2022 - 2024 Combined Table A1'!$Q$16</f>
        <v>4248282.7373723304</v>
      </c>
      <c r="U16" s="10">
        <f>'[8]2022 - 2024 Combined Table A1'!$R$16</f>
        <v>3426507.62</v>
      </c>
      <c r="V16" s="10">
        <f t="shared" si="2"/>
        <v>31491806.330301814</v>
      </c>
      <c r="W16" s="11"/>
      <c r="X16" s="62">
        <f>'[7] 2022 - 2024 Combined Table A1'!$U$16</f>
        <v>15312025</v>
      </c>
      <c r="Y16" s="60">
        <f>'[7] 2022 - 2024 Combined Table A1'!$V$16</f>
        <v>3583349.1989130224</v>
      </c>
      <c r="Z16" s="10">
        <f>'[8]2022 - 2024 Combined Table A1'!$T$16</f>
        <v>4217952.6981856497</v>
      </c>
      <c r="AA16" s="10">
        <f>'[8]2022 - 2024 Combined Table A1'!$U$16</f>
        <v>4305852.94586372</v>
      </c>
      <c r="AB16" s="10">
        <f>'[8]2022 - 2024 Combined Table A1'!$V$16</f>
        <v>3506727.13894476</v>
      </c>
      <c r="AC16" s="10">
        <f t="shared" si="3"/>
        <v>30925906.981907152</v>
      </c>
    </row>
    <row r="17" spans="1:29" ht="15" customHeight="1" thickBot="1" x14ac:dyDescent="0.4">
      <c r="A17" s="13" t="s">
        <v>33</v>
      </c>
      <c r="B17" s="11"/>
      <c r="C17" s="62">
        <f>'[7] 2022 - 2024 Combined Table A1'!$I$17</f>
        <v>0</v>
      </c>
      <c r="D17" s="60">
        <f>'[7] 2022 - 2024 Combined Table A1'!$J$17</f>
        <v>68544.399999999994</v>
      </c>
      <c r="E17" s="10">
        <f>'[8]2022 - 2024 Combined Table A1'!$H$17</f>
        <v>0</v>
      </c>
      <c r="F17" s="10">
        <f>'[8]2022 - 2024 Combined Table A1'!$I$17</f>
        <v>62321</v>
      </c>
      <c r="G17" s="10">
        <f>'[8]2022 - 2024 Combined Table A1'!$J$17</f>
        <v>145113</v>
      </c>
      <c r="H17" s="10">
        <f t="shared" si="0"/>
        <v>275978.40000000002</v>
      </c>
      <c r="I17" s="11"/>
      <c r="J17" s="62">
        <f>'[7] 2022 - 2024 Combined Table A1'!$M$17</f>
        <v>90000</v>
      </c>
      <c r="K17" s="60">
        <f>'[7] 2022 - 2024 Combined Table A1'!$N$17</f>
        <v>281839.37502791377</v>
      </c>
      <c r="L17" s="10">
        <f>'[8]2022 - 2024 Combined Table A1'!$L$17</f>
        <v>10000</v>
      </c>
      <c r="M17" s="10">
        <f>'[8]2022 - 2024 Combined Table A1'!$M$17</f>
        <v>133390.88669326584</v>
      </c>
      <c r="N17" s="10">
        <f>'[8]2022 - 2024 Combined Table A1'!$N$17</f>
        <v>118187.09494220393</v>
      </c>
      <c r="O17" s="10">
        <f t="shared" si="1"/>
        <v>633417.35666338354</v>
      </c>
      <c r="P17" s="11"/>
      <c r="Q17" s="62">
        <f>'[7] 2022 - 2024 Combined Table A1'!$Q$17</f>
        <v>90000</v>
      </c>
      <c r="R17" s="60">
        <f>'[7] 2022 - 2024 Combined Table A1'!$R$17</f>
        <v>265727.56693553447</v>
      </c>
      <c r="S17" s="10">
        <f>'[8]2022 - 2024 Combined Table A1'!$P$17</f>
        <v>10000</v>
      </c>
      <c r="T17" s="10">
        <f>'[8]2022 - 2024 Combined Table A1'!$Q$17</f>
        <v>152234.43835844609</v>
      </c>
      <c r="U17" s="10">
        <f>'[8]2022 - 2024 Combined Table A1'!$R$17</f>
        <v>147655.81350338564</v>
      </c>
      <c r="V17" s="10">
        <f t="shared" si="2"/>
        <v>665617.81879736623</v>
      </c>
      <c r="W17" s="11"/>
      <c r="X17" s="62">
        <f>'[7] 2022 - 2024 Combined Table A1'!$U$17</f>
        <v>90000</v>
      </c>
      <c r="Y17" s="60">
        <f>'[7] 2022 - 2024 Combined Table A1'!$V$17</f>
        <v>243840.63885538091</v>
      </c>
      <c r="Z17" s="10">
        <f>'[8]2022 - 2024 Combined Table A1'!$T$17</f>
        <v>10000</v>
      </c>
      <c r="AA17" s="10">
        <f>'[8]2022 - 2024 Combined Table A1'!$U$17</f>
        <v>151744.61195351373</v>
      </c>
      <c r="AB17" s="10">
        <f>'[8]2022 - 2024 Combined Table A1'!$V$17</f>
        <v>153820.5640110792</v>
      </c>
      <c r="AC17" s="10">
        <f t="shared" si="3"/>
        <v>649405.81481997389</v>
      </c>
    </row>
    <row r="18" spans="1:29" ht="16" thickBot="1" x14ac:dyDescent="0.4">
      <c r="A18" s="33" t="s">
        <v>32</v>
      </c>
      <c r="B18" s="32"/>
      <c r="C18" s="63">
        <f t="shared" ref="C18:H18" si="4">SUM(C12:C17)</f>
        <v>77508628</v>
      </c>
      <c r="D18" s="61">
        <f t="shared" si="4"/>
        <v>16331316.800000001</v>
      </c>
      <c r="E18" s="6">
        <f t="shared" si="4"/>
        <v>15953396.399999999</v>
      </c>
      <c r="F18" s="6">
        <f t="shared" si="4"/>
        <v>11307032</v>
      </c>
      <c r="G18" s="6">
        <f t="shared" si="4"/>
        <v>10803596</v>
      </c>
      <c r="H18" s="6">
        <f t="shared" si="4"/>
        <v>131903969.20000002</v>
      </c>
      <c r="I18" s="32"/>
      <c r="J18" s="63">
        <f t="shared" ref="J18:O18" si="5">SUM(J12:J17)</f>
        <v>65804195.700000003</v>
      </c>
      <c r="K18" s="61">
        <f t="shared" si="5"/>
        <v>11582916.27209615</v>
      </c>
      <c r="L18" s="6">
        <f t="shared" si="5"/>
        <v>9489368.2196826655</v>
      </c>
      <c r="M18" s="6">
        <f t="shared" si="5"/>
        <v>8394779.5619477313</v>
      </c>
      <c r="N18" s="6">
        <f t="shared" si="5"/>
        <v>6721453.161264291</v>
      </c>
      <c r="O18" s="6">
        <f t="shared" si="5"/>
        <v>101992712.91499084</v>
      </c>
      <c r="P18" s="32"/>
      <c r="Q18" s="63">
        <f t="shared" ref="Q18:V18" si="6">SUM(Q12:Q17)</f>
        <v>57666720.700000003</v>
      </c>
      <c r="R18" s="61">
        <f t="shared" si="6"/>
        <v>10862324.479819981</v>
      </c>
      <c r="S18" s="6">
        <f t="shared" si="6"/>
        <v>11942910.709682666</v>
      </c>
      <c r="T18" s="6">
        <f t="shared" si="6"/>
        <v>9581686.541951092</v>
      </c>
      <c r="U18" s="6">
        <f t="shared" si="6"/>
        <v>8594411.345623957</v>
      </c>
      <c r="V18" s="6">
        <f t="shared" si="6"/>
        <v>98648053.77707769</v>
      </c>
      <c r="W18" s="32"/>
      <c r="X18" s="63">
        <f t="shared" ref="X18:AC18" si="7">SUM(X12:X17)</f>
        <v>55901970.700000003</v>
      </c>
      <c r="Y18" s="61">
        <f t="shared" si="7"/>
        <v>10448495.245612197</v>
      </c>
      <c r="Z18" s="6">
        <f t="shared" si="7"/>
        <v>12358988.709682666</v>
      </c>
      <c r="AA18" s="6">
        <f t="shared" si="7"/>
        <v>9549324.1913758125</v>
      </c>
      <c r="AB18" s="6">
        <f t="shared" si="7"/>
        <v>8703222.6177827418</v>
      </c>
      <c r="AC18" s="6">
        <f t="shared" si="7"/>
        <v>96962001.464453414</v>
      </c>
    </row>
    <row r="19" spans="1:29" ht="17.25" customHeight="1" thickBot="1" x14ac:dyDescent="0.4">
      <c r="A19" s="76" t="s">
        <v>31</v>
      </c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8"/>
    </row>
    <row r="20" spans="1:29" x14ac:dyDescent="0.35">
      <c r="A20" s="26" t="s">
        <v>30</v>
      </c>
      <c r="C20" s="56">
        <f>'[7] 2022 - 2024 Combined Table A1'!$I$20</f>
        <v>10589867</v>
      </c>
      <c r="D20" s="56">
        <f>'[7] 2022 - 2024 Combined Table A1'!$J$20</f>
        <v>7916998</v>
      </c>
      <c r="E20" s="57">
        <f>'[8]2022 - 2024 Combined Table A1'!$H$20</f>
        <v>3754255</v>
      </c>
      <c r="F20" s="57">
        <f>'[8]2022 - 2024 Combined Table A1'!$I$20</f>
        <v>3713683</v>
      </c>
      <c r="G20" s="57">
        <f>'[8]2022 - 2024 Combined Table A1'!$J$20</f>
        <v>2906608</v>
      </c>
      <c r="H20" s="57">
        <f>SUM(C20:G20)</f>
        <v>28881411</v>
      </c>
      <c r="J20" s="56">
        <f>'[7] 2022 - 2024 Combined Table A1'!$M$20</f>
        <v>13513265.475251701</v>
      </c>
      <c r="K20" s="56">
        <f>'[7] 2022 - 2024 Combined Table A1'!$N$20</f>
        <v>4235858.4924753252</v>
      </c>
      <c r="L20" s="57">
        <f>'[8]2022 - 2024 Combined Table A1'!$L$20</f>
        <v>3743509.1009455798</v>
      </c>
      <c r="M20" s="57">
        <f>'[8]2022 - 2024 Combined Table A1'!$M$20</f>
        <v>1708700.7141989998</v>
      </c>
      <c r="N20" s="57">
        <f>'[8]2022 - 2024 Combined Table A1'!$N$20</f>
        <v>1200880.6669574003</v>
      </c>
      <c r="O20" s="57">
        <f>SUM(J20:N20)</f>
        <v>24402214.449829008</v>
      </c>
      <c r="P20" s="31"/>
      <c r="Q20" s="56">
        <f>'[7] 2022 - 2024 Combined Table A1'!$Q$20</f>
        <v>11494349.475251701</v>
      </c>
      <c r="R20" s="56">
        <f>'[7] 2022 - 2024 Combined Table A1'!$R$20</f>
        <v>3920523.4416047367</v>
      </c>
      <c r="S20" s="57">
        <f>'[8]2022 - 2024 Combined Table A1'!$P$20</f>
        <v>4285543.1009455798</v>
      </c>
      <c r="T20" s="57">
        <f>'[8]2022 - 2024 Combined Table A1'!$Q$20</f>
        <v>1975107.6746147869</v>
      </c>
      <c r="U20" s="57">
        <f>'[8]2022 - 2024 Combined Table A1'!$R$20</f>
        <v>1627060.417187348</v>
      </c>
      <c r="V20" s="57">
        <f>SUM(Q20:U20)</f>
        <v>23302584.109604154</v>
      </c>
      <c r="W20" s="31"/>
      <c r="X20" s="56">
        <f>'[7] 2022 - 2024 Combined Table A1'!$U$20</f>
        <v>10622972.475251701</v>
      </c>
      <c r="Y20" s="56">
        <f>'[7] 2022 - 2024 Combined Table A1'!$V$20</f>
        <v>3839994.7731835046</v>
      </c>
      <c r="Z20" s="57">
        <f>'[8]2022 - 2024 Combined Table A1'!$T$20</f>
        <v>4285543.1009455798</v>
      </c>
      <c r="AA20" s="57">
        <f>'[8]2022 - 2024 Combined Table A1'!$U$20</f>
        <v>2032227.696005163</v>
      </c>
      <c r="AB20" s="57">
        <f>'[8]2022 - 2024 Combined Table A1'!$V$20</f>
        <v>1647315.9130596025</v>
      </c>
      <c r="AC20" s="57">
        <f>SUM(X20:AB20)</f>
        <v>22428053.958445549</v>
      </c>
    </row>
    <row r="21" spans="1:29" x14ac:dyDescent="0.35">
      <c r="A21" s="19" t="s">
        <v>29</v>
      </c>
      <c r="B21" s="58"/>
      <c r="C21" s="18">
        <f>'[7] 2022 - 2024 Combined Table A1'!$I$21</f>
        <v>37034760</v>
      </c>
      <c r="D21" s="18">
        <f>'[7] 2022 - 2024 Combined Table A1'!$J$21</f>
        <v>5801717</v>
      </c>
      <c r="E21" s="14">
        <f>'[8]2022 - 2024 Combined Table A1'!$H$21</f>
        <v>732274</v>
      </c>
      <c r="F21" s="14">
        <f>'[8]2022 - 2024 Combined Table A1'!$I$21</f>
        <v>925543</v>
      </c>
      <c r="G21" s="14">
        <f>'[8]2022 - 2024 Combined Table A1'!$J$21</f>
        <v>750905</v>
      </c>
      <c r="H21" s="14">
        <f>SUM(C21:G21)</f>
        <v>45245199</v>
      </c>
      <c r="J21" s="18">
        <f>'[7] 2022 - 2024 Combined Table A1'!$M$21</f>
        <v>36833450.623665601</v>
      </c>
      <c r="K21" s="18">
        <f>'[7] 2022 - 2024 Combined Table A1'!$N$21</f>
        <v>7856527.3449996002</v>
      </c>
      <c r="L21" s="14">
        <f>'[8]2022 - 2024 Combined Table A1'!$L$21</f>
        <v>1497489.05094558</v>
      </c>
      <c r="M21" s="14">
        <f>'[8]2022 - 2024 Combined Table A1'!$M$21</f>
        <v>1011721.7125900991</v>
      </c>
      <c r="N21" s="14">
        <f>'[8]2022 - 2024 Combined Table A1'!$N$21</f>
        <v>822945.61635614105</v>
      </c>
      <c r="O21" s="14">
        <f>SUM(J21:N21)</f>
        <v>48022134.348557018</v>
      </c>
      <c r="Q21" s="18">
        <f>'[7] 2022 - 2024 Combined Table A1'!$Q$21</f>
        <v>32403887.623665601</v>
      </c>
      <c r="R21" s="18">
        <f>'[7] 2022 - 2024 Combined Table A1'!$R$21</f>
        <v>7466578.4970622947</v>
      </c>
      <c r="S21" s="14">
        <f>'[8]2022 - 2024 Combined Table A1'!$P$21</f>
        <v>3912564.5409455802</v>
      </c>
      <c r="T21" s="14">
        <f>'[8]2022 - 2024 Combined Table A1'!$Q$21</f>
        <v>1152717.7822517415</v>
      </c>
      <c r="U21" s="14">
        <f>'[8]2022 - 2024 Combined Table A1'!$R$21</f>
        <v>1072738.4886555539</v>
      </c>
      <c r="V21" s="14">
        <f>SUM(Q21:U21)</f>
        <v>46008486.932580769</v>
      </c>
      <c r="X21" s="18">
        <f>'[7] 2022 - 2024 Combined Table A1'!$U$21</f>
        <v>31572624.623665601</v>
      </c>
      <c r="Y21" s="18">
        <f>'[7] 2022 - 2024 Combined Table A1'!$V$21</f>
        <v>7185371.6949423887</v>
      </c>
      <c r="Z21" s="14">
        <f>'[8]2022 - 2024 Combined Table A1'!$T$21</f>
        <v>3914765.5409455802</v>
      </c>
      <c r="AA21" s="14">
        <f>'[8]2022 - 2024 Combined Table A1'!$U$21</f>
        <v>1182948.5934229754</v>
      </c>
      <c r="AB21" s="14">
        <f>'[8]2022 - 2024 Combined Table A1'!$V$21</f>
        <v>1086025.4190404161</v>
      </c>
      <c r="AC21" s="14">
        <f>SUM(X21:AB21)</f>
        <v>44941735.872016959</v>
      </c>
    </row>
    <row r="22" spans="1:29" ht="37.5" customHeight="1" x14ac:dyDescent="0.35">
      <c r="A22" s="30" t="s">
        <v>28</v>
      </c>
      <c r="C22" s="21">
        <f>'[7] 2022 - 2024 Combined Table A1'!$I$22</f>
        <v>842631</v>
      </c>
      <c r="D22" s="21">
        <f>'[7] 2022 - 2024 Combined Table A1'!$J$22</f>
        <v>433054.4</v>
      </c>
      <c r="E22" s="57">
        <f>'[8]2022 - 2024 Combined Table A1'!$H$22</f>
        <v>408183</v>
      </c>
      <c r="F22" s="57">
        <f>'[8]2022 - 2024 Combined Table A1'!$I$22</f>
        <v>308472</v>
      </c>
      <c r="G22" s="57">
        <f>'[8]2022 - 2024 Combined Table A1'!$J$22</f>
        <v>249022</v>
      </c>
      <c r="H22" s="15">
        <f>SUM(C22:G22)</f>
        <v>2241362.4</v>
      </c>
      <c r="J22" s="21">
        <f>'[7] 2022 - 2024 Combined Table A1'!$M$22</f>
        <v>3175965.7412745301</v>
      </c>
      <c r="K22" s="21">
        <f>'[7] 2022 - 2024 Combined Table A1'!$N$22</f>
        <v>1154084.6046550167</v>
      </c>
      <c r="L22" s="57">
        <f>'[8]2022 - 2024 Combined Table A1'!$L$22</f>
        <v>473951.71374376002</v>
      </c>
      <c r="M22" s="57">
        <f>'[8]2022 - 2024 Combined Table A1'!$M$22</f>
        <v>536581.49806664698</v>
      </c>
      <c r="N22" s="57">
        <f>'[8]2022 - 2024 Combined Table A1'!$N$22</f>
        <v>369558.35938470898</v>
      </c>
      <c r="O22" s="15">
        <f>SUM(J22:N22)</f>
        <v>5710141.9171246625</v>
      </c>
      <c r="Q22" s="21">
        <f>'[7] 2022 - 2024 Combined Table A1'!$Q$22</f>
        <v>3101154.7412745301</v>
      </c>
      <c r="R22" s="21">
        <f>'[7] 2022 - 2024 Combined Table A1'!$R$22</f>
        <v>1105722.6237193614</v>
      </c>
      <c r="S22" s="57">
        <f>'[8]2022 - 2024 Combined Table A1'!$P$22</f>
        <v>727121.71374376002</v>
      </c>
      <c r="T22" s="57">
        <f>'[8]2022 - 2024 Combined Table A1'!$Q$22</f>
        <v>608762.80100521806</v>
      </c>
      <c r="U22" s="57">
        <f>'[8]2022 - 2024 Combined Table A1'!$R$22</f>
        <v>481971.15184258</v>
      </c>
      <c r="V22" s="15">
        <f>SUM(Q22:U22)</f>
        <v>6024733.0315854503</v>
      </c>
      <c r="X22" s="21">
        <f>'[7] 2022 - 2024 Combined Table A1'!$U$22</f>
        <v>3059618.7412745301</v>
      </c>
      <c r="Y22" s="21">
        <f>'[7] 2022 - 2024 Combined Table A1'!$V$22</f>
        <v>1072253.0744938485</v>
      </c>
      <c r="Z22" s="57">
        <f>'[8]2022 - 2024 Combined Table A1'!$T$22</f>
        <v>727121.71374376002</v>
      </c>
      <c r="AA22" s="57">
        <f>'[8]2022 - 2024 Combined Table A1'!$U$22</f>
        <v>624239.1142419352</v>
      </c>
      <c r="AB22" s="57">
        <f>'[8]2022 - 2024 Combined Table A1'!$V$22</f>
        <v>487916.94830691541</v>
      </c>
      <c r="AC22" s="15">
        <f>SUM(X22:AB22)</f>
        <v>5971149.5920609897</v>
      </c>
    </row>
    <row r="23" spans="1:29" ht="16" thickBot="1" x14ac:dyDescent="0.4">
      <c r="A23" s="29" t="s">
        <v>27</v>
      </c>
      <c r="C23" s="28">
        <f>'[7] 2022 - 2024 Combined Table A1'!$I$23</f>
        <v>12300907</v>
      </c>
      <c r="D23" s="28">
        <f>'[7] 2022 - 2024 Combined Table A1'!$J$23</f>
        <v>6996241.4000000004</v>
      </c>
      <c r="E23" s="9">
        <f>'[8]2022 - 2024 Combined Table A1'!$H$23</f>
        <v>270988</v>
      </c>
      <c r="F23" s="9">
        <f>'[8]2022 - 2024 Combined Table A1'!$I$23</f>
        <v>94822</v>
      </c>
      <c r="G23" s="9">
        <f>'[8]2022 - 2024 Combined Table A1'!$J$23</f>
        <v>428445</v>
      </c>
      <c r="H23" s="27">
        <f>SUM(C23:G23)</f>
        <v>20091403.399999999</v>
      </c>
      <c r="J23" s="28">
        <f>'[7] 2022 - 2024 Combined Table A1'!$M$23</f>
        <v>14526524.838563601</v>
      </c>
      <c r="K23" s="28">
        <f>'[7] 2022 - 2024 Combined Table A1'!$N$23</f>
        <v>3821696.1953510051</v>
      </c>
      <c r="L23" s="9">
        <f>'[8]2022 - 2024 Combined Table A1'!$L$23</f>
        <v>487946.61648411001</v>
      </c>
      <c r="M23" s="9">
        <f>'[8]2022 - 2024 Combined Table A1'!$M$23</f>
        <v>433484.85750000004</v>
      </c>
      <c r="N23" s="9">
        <f>'[8]2022 - 2024 Combined Table A1'!$N$23</f>
        <v>314296.37</v>
      </c>
      <c r="O23" s="27">
        <f>SUM(J23:N23)</f>
        <v>19583948.877898719</v>
      </c>
      <c r="Q23" s="28">
        <f>'[7] 2022 - 2024 Combined Table A1'!$Q$23</f>
        <v>12526524.838563601</v>
      </c>
      <c r="R23" s="28">
        <f>'[7] 2022 - 2024 Combined Table A1'!$R$23</f>
        <v>3642400.3144699959</v>
      </c>
      <c r="S23" s="9">
        <f>'[8]2022 - 2024 Combined Table A1'!$P$23</f>
        <v>751882.61648411001</v>
      </c>
      <c r="T23" s="9">
        <f>'[8]2022 - 2024 Combined Table A1'!$Q$23</f>
        <v>475581.6991567784</v>
      </c>
      <c r="U23" s="9">
        <f>'[8]2022 - 2024 Combined Table A1'!$R$23</f>
        <v>296670.67067276919</v>
      </c>
      <c r="V23" s="27">
        <f>SUM(Q23:U23)</f>
        <v>17693060.139347255</v>
      </c>
      <c r="X23" s="28">
        <f>'[7] 2022 - 2024 Combined Table A1'!$U$23</f>
        <v>12039215.838563601</v>
      </c>
      <c r="Y23" s="28">
        <f>'[7] 2022 - 2024 Combined Table A1'!$V$23</f>
        <v>3578597.2377529265</v>
      </c>
      <c r="Z23" s="9">
        <f>'[8]2022 - 2024 Combined Table A1'!$T$23</f>
        <v>751882.61648411001</v>
      </c>
      <c r="AA23" s="9">
        <f>'[8]2022 - 2024 Combined Table A1'!$U$23</f>
        <v>484607.63636258419</v>
      </c>
      <c r="AB23" s="9">
        <f>'[8]2022 - 2024 Combined Table A1'!$V$23</f>
        <v>299601.97893783054</v>
      </c>
      <c r="AC23" s="27">
        <f>SUM(X23:AB23)</f>
        <v>17153905.308101051</v>
      </c>
    </row>
    <row r="24" spans="1:29" s="4" customFormat="1" ht="16" thickBot="1" x14ac:dyDescent="0.4">
      <c r="A24" s="17" t="s">
        <v>26</v>
      </c>
      <c r="B24" s="5"/>
      <c r="C24" s="59">
        <f t="shared" ref="C24:H24" si="8">SUM(C20:C23)</f>
        <v>60768165</v>
      </c>
      <c r="D24" s="16">
        <f t="shared" si="8"/>
        <v>21148010.800000001</v>
      </c>
      <c r="E24" s="16">
        <f t="shared" si="8"/>
        <v>5165700</v>
      </c>
      <c r="F24" s="16">
        <f t="shared" si="8"/>
        <v>5042520</v>
      </c>
      <c r="G24" s="16">
        <f t="shared" si="8"/>
        <v>4334980</v>
      </c>
      <c r="H24" s="16">
        <f t="shared" si="8"/>
        <v>96459375.800000012</v>
      </c>
      <c r="I24" s="5"/>
      <c r="J24" s="59">
        <f t="shared" ref="J24:O24" si="9">SUM(J20:J23)</f>
        <v>68049206.678755432</v>
      </c>
      <c r="K24" s="16">
        <f t="shared" si="9"/>
        <v>17068166.637480948</v>
      </c>
      <c r="L24" s="16">
        <f t="shared" si="9"/>
        <v>6202896.4821190303</v>
      </c>
      <c r="M24" s="16">
        <f t="shared" si="9"/>
        <v>3690488.7823557458</v>
      </c>
      <c r="N24" s="16">
        <f t="shared" si="9"/>
        <v>2707681.0126982504</v>
      </c>
      <c r="O24" s="16">
        <f t="shared" si="9"/>
        <v>97718439.593409404</v>
      </c>
      <c r="P24" s="5"/>
      <c r="Q24" s="16">
        <f t="shared" ref="Q24:V24" si="10">SUM(Q20:Q23)</f>
        <v>59525916.678755432</v>
      </c>
      <c r="R24" s="16">
        <f t="shared" si="10"/>
        <v>16135224.876856387</v>
      </c>
      <c r="S24" s="16">
        <f t="shared" si="10"/>
        <v>9677111.9721190296</v>
      </c>
      <c r="T24" s="16">
        <f t="shared" si="10"/>
        <v>4212169.957028525</v>
      </c>
      <c r="U24" s="16">
        <f t="shared" si="10"/>
        <v>3478440.7283582515</v>
      </c>
      <c r="V24" s="16">
        <f t="shared" si="10"/>
        <v>93028864.213117629</v>
      </c>
      <c r="W24" s="5"/>
      <c r="X24" s="16">
        <f t="shared" ref="X24:AC24" si="11">SUM(X20:X23)</f>
        <v>57294431.678755432</v>
      </c>
      <c r="Y24" s="16">
        <f t="shared" si="11"/>
        <v>15676216.780372668</v>
      </c>
      <c r="Z24" s="16">
        <f t="shared" si="11"/>
        <v>9679312.9721190296</v>
      </c>
      <c r="AA24" s="16">
        <f t="shared" si="11"/>
        <v>4324023.0400326578</v>
      </c>
      <c r="AB24" s="16">
        <f t="shared" si="11"/>
        <v>3520860.259344765</v>
      </c>
      <c r="AC24" s="16">
        <f t="shared" si="11"/>
        <v>90494844.730624557</v>
      </c>
    </row>
    <row r="25" spans="1:29" ht="17.25" customHeight="1" thickBot="1" x14ac:dyDescent="0.4">
      <c r="A25" s="79" t="s">
        <v>25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3"/>
    </row>
    <row r="26" spans="1:29" ht="15" customHeight="1" thickBot="1" x14ac:dyDescent="0.4">
      <c r="A26" s="11" t="s">
        <v>24</v>
      </c>
      <c r="B26" s="11"/>
      <c r="C26" s="12">
        <f>'[7] 2022 - 2024 Combined Table A1'!$I$26</f>
        <v>2510466.7000000002</v>
      </c>
      <c r="D26" s="12">
        <f>'[7] 2022 - 2024 Combined Table A1'!$J$26</f>
        <v>610010</v>
      </c>
      <c r="E26" s="57">
        <f>'[8]2022 - 2024 Combined Table A1'!$H$26</f>
        <v>0</v>
      </c>
      <c r="F26" s="57">
        <f>'[8]2022 - 2024 Combined Table A1'!$H$26</f>
        <v>0</v>
      </c>
      <c r="G26" s="57">
        <f>'[8]2022 - 2024 Combined Table A1'!$J$26</f>
        <v>0</v>
      </c>
      <c r="H26" s="12">
        <f>SUM(C26:G26)</f>
        <v>3120476.7</v>
      </c>
      <c r="I26" s="11"/>
      <c r="J26" s="12">
        <f>'[7] 2022 - 2024 Combined Table A1'!$M$26</f>
        <v>3340000</v>
      </c>
      <c r="K26" s="12">
        <f>'[7] 2022 - 2024 Combined Table A1'!$N$26</f>
        <v>565015.14991220902</v>
      </c>
      <c r="L26" s="57">
        <f>'[8]2022 - 2024 Combined Table A1'!$L$26</f>
        <v>0</v>
      </c>
      <c r="M26" s="57">
        <f>'[8]2022 - 2024 Combined Table A1'!$M$26</f>
        <v>72927</v>
      </c>
      <c r="N26" s="57">
        <f>'[8]2022 - 2024 Combined Table A1'!$N$26</f>
        <v>198351.5</v>
      </c>
      <c r="O26" s="12">
        <f>SUM(J26:N26)</f>
        <v>4176293.6499122093</v>
      </c>
      <c r="P26" s="11"/>
      <c r="Q26" s="12">
        <f>'[7] 2022 - 2024 Combined Table A1'!$Q$26</f>
        <v>3082000</v>
      </c>
      <c r="R26" s="12">
        <f>'[7] 2022 - 2024 Combined Table A1'!$R$26</f>
        <v>687093.95991220907</v>
      </c>
      <c r="S26" s="57">
        <f>'[8]2022 - 2024 Combined Table A1'!$P$26</f>
        <v>0</v>
      </c>
      <c r="T26" s="57">
        <f>'[8]2022 - 2024 Combined Table A1'!$Q$26</f>
        <v>151002.5</v>
      </c>
      <c r="U26" s="57">
        <f>'[8]2022 - 2024 Combined Table A1'!$R$26</f>
        <v>206534</v>
      </c>
      <c r="V26" s="12">
        <f>SUM(Q26:U26)</f>
        <v>4126630.4599122088</v>
      </c>
      <c r="W26" s="11"/>
      <c r="X26" s="12">
        <f>'[7] 2022 - 2024 Combined Table A1'!$U$26</f>
        <v>3536100</v>
      </c>
      <c r="Y26" s="12">
        <f>'[7] 2022 - 2024 Combined Table A1'!$V$26</f>
        <v>833588.14991220902</v>
      </c>
      <c r="Z26" s="57">
        <f>'[8]2022 - 2024 Combined Table A1'!$T$26</f>
        <v>0</v>
      </c>
      <c r="AA26" s="57">
        <f>'[8]2022 - 2024 Combined Table A1'!$U$26</f>
        <v>156408.42499999999</v>
      </c>
      <c r="AB26" s="57">
        <f>'[8]2022 - 2024 Combined Table A1'!$V$26</f>
        <v>214716.5</v>
      </c>
      <c r="AC26" s="12">
        <f>SUM(X26:AB26)</f>
        <v>4740813.0749122091</v>
      </c>
    </row>
    <row r="27" spans="1:29" ht="15" customHeight="1" thickBot="1" x14ac:dyDescent="0.4">
      <c r="A27" s="11" t="s">
        <v>23</v>
      </c>
      <c r="B27" s="11"/>
      <c r="C27" s="12">
        <f>'[7] 2022 - 2024 Combined Table A1'!$I$27</f>
        <v>3375612.57</v>
      </c>
      <c r="D27" s="12">
        <f>'[7] 2022 - 2024 Combined Table A1'!$J$27</f>
        <v>174610</v>
      </c>
      <c r="E27" s="14">
        <f>'[8]2022 - 2024 Combined Table A1'!$H$27</f>
        <v>0</v>
      </c>
      <c r="F27" s="14">
        <f>'[8]2022 - 2024 Combined Table A1'!$H$27</f>
        <v>0</v>
      </c>
      <c r="G27" s="14">
        <f>'[8]2022 - 2024 Combined Table A1'!$J$27</f>
        <v>0</v>
      </c>
      <c r="H27" s="12">
        <f>SUM(C27:G27)</f>
        <v>3550222.57</v>
      </c>
      <c r="I27" s="11"/>
      <c r="J27" s="12">
        <f>'[7] 2022 - 2024 Combined Table A1'!$M$27</f>
        <v>4753000</v>
      </c>
      <c r="K27" s="12">
        <f>'[7] 2022 - 2024 Combined Table A1'!$N$27</f>
        <v>359419.180087791</v>
      </c>
      <c r="L27" s="14">
        <f>'[8]2022 - 2024 Combined Table A1'!$L$27</f>
        <v>0</v>
      </c>
      <c r="M27" s="14">
        <f>'[8]2022 - 2024 Combined Table A1'!$M$27</f>
        <v>183176</v>
      </c>
      <c r="N27" s="14">
        <f>'[8]2022 - 2024 Combined Table A1'!$N$27</f>
        <v>183176</v>
      </c>
      <c r="O27" s="12">
        <f>SUM(J27:N27)</f>
        <v>5478771.1800877908</v>
      </c>
      <c r="P27" s="11"/>
      <c r="Q27" s="12">
        <f>'[7] 2022 - 2024 Combined Table A1'!$Q$27</f>
        <v>4380590</v>
      </c>
      <c r="R27" s="12">
        <f>'[7] 2022 - 2024 Combined Table A1'!$R$27</f>
        <v>424129.180087791</v>
      </c>
      <c r="S27" s="14">
        <f>'[8]2022 - 2024 Combined Table A1'!$P$27</f>
        <v>0</v>
      </c>
      <c r="T27" s="14">
        <f>'[8]2022 - 2024 Combined Table A1'!$Q$27</f>
        <v>187384.76</v>
      </c>
      <c r="U27" s="14">
        <f>'[8]2022 - 2024 Combined Table A1'!$R$27</f>
        <v>200259.76</v>
      </c>
      <c r="V27" s="12">
        <f>SUM(Q27:U27)</f>
        <v>5192363.7000877904</v>
      </c>
      <c r="W27" s="11"/>
      <c r="X27" s="12">
        <f>'[7] 2022 - 2024 Combined Table A1'!$U$27</f>
        <v>4512007.7</v>
      </c>
      <c r="Y27" s="12">
        <f>'[7] 2022 - 2024 Combined Table A1'!$V$27</f>
        <v>492859.180087791</v>
      </c>
      <c r="Z27" s="14">
        <f>'[8]2022 - 2024 Combined Table A1'!$T$27</f>
        <v>0</v>
      </c>
      <c r="AA27" s="14">
        <f>'[8]2022 - 2024 Combined Table A1'!$U$27</f>
        <v>191719.78279999999</v>
      </c>
      <c r="AB27" s="14">
        <f>'[8]2022 - 2024 Combined Table A1'!$V$27</f>
        <v>204981.03279999999</v>
      </c>
      <c r="AC27" s="12">
        <f>SUM(X27:AB27)</f>
        <v>5401567.6956877913</v>
      </c>
    </row>
    <row r="28" spans="1:29" s="4" customFormat="1" ht="16" thickBot="1" x14ac:dyDescent="0.4">
      <c r="A28" s="8" t="s">
        <v>22</v>
      </c>
      <c r="B28" s="7"/>
      <c r="C28" s="6">
        <f t="shared" ref="C28:H28" si="12">SUM(C26:C27)</f>
        <v>5886079.2699999996</v>
      </c>
      <c r="D28" s="6">
        <f t="shared" si="12"/>
        <v>784620</v>
      </c>
      <c r="E28" s="6">
        <f t="shared" si="12"/>
        <v>0</v>
      </c>
      <c r="F28" s="6">
        <f t="shared" si="12"/>
        <v>0</v>
      </c>
      <c r="G28" s="6">
        <f t="shared" si="12"/>
        <v>0</v>
      </c>
      <c r="H28" s="6">
        <f t="shared" si="12"/>
        <v>6670699.2699999996</v>
      </c>
      <c r="I28" s="7"/>
      <c r="J28" s="6">
        <f t="shared" ref="J28:O28" si="13">SUM(J26:J27)</f>
        <v>8093000</v>
      </c>
      <c r="K28" s="6">
        <f t="shared" si="13"/>
        <v>924434.33000000007</v>
      </c>
      <c r="L28" s="6">
        <f t="shared" si="13"/>
        <v>0</v>
      </c>
      <c r="M28" s="6">
        <f t="shared" si="13"/>
        <v>256103</v>
      </c>
      <c r="N28" s="6">
        <f t="shared" si="13"/>
        <v>381527.5</v>
      </c>
      <c r="O28" s="6">
        <f t="shared" si="13"/>
        <v>9655064.8300000001</v>
      </c>
      <c r="P28" s="7"/>
      <c r="Q28" s="6">
        <f t="shared" ref="Q28:V28" si="14">SUM(Q26:Q27)</f>
        <v>7462590</v>
      </c>
      <c r="R28" s="6">
        <f t="shared" si="14"/>
        <v>1111223.1400000001</v>
      </c>
      <c r="S28" s="6">
        <f t="shared" si="14"/>
        <v>0</v>
      </c>
      <c r="T28" s="6">
        <f t="shared" si="14"/>
        <v>338387.26</v>
      </c>
      <c r="U28" s="6">
        <f t="shared" si="14"/>
        <v>406793.76</v>
      </c>
      <c r="V28" s="6">
        <f t="shared" si="14"/>
        <v>9318994.1600000001</v>
      </c>
      <c r="W28" s="7"/>
      <c r="X28" s="6">
        <f t="shared" ref="X28:AC28" si="15">SUM(X26:X27)</f>
        <v>8048107.7000000002</v>
      </c>
      <c r="Y28" s="6">
        <f t="shared" si="15"/>
        <v>1326447.33</v>
      </c>
      <c r="Z28" s="6">
        <f t="shared" si="15"/>
        <v>0</v>
      </c>
      <c r="AA28" s="6">
        <f t="shared" si="15"/>
        <v>348128.20779999997</v>
      </c>
      <c r="AB28" s="6">
        <f t="shared" si="15"/>
        <v>419697.53279999999</v>
      </c>
      <c r="AC28" s="6">
        <f t="shared" si="15"/>
        <v>10142380.7706</v>
      </c>
    </row>
    <row r="29" spans="1:29" ht="17.25" customHeight="1" thickBot="1" x14ac:dyDescent="0.4">
      <c r="A29" s="72" t="s">
        <v>21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3"/>
    </row>
    <row r="30" spans="1:29" x14ac:dyDescent="0.35">
      <c r="A30" s="26" t="s">
        <v>56</v>
      </c>
      <c r="C30" s="21">
        <f>'[7] 2022 - 2024 Combined Table A1'!$I$30</f>
        <v>287255</v>
      </c>
      <c r="D30" s="21">
        <f>'[7] 2022 - 2024 Combined Table A1'!$J$30</f>
        <v>128510.55</v>
      </c>
      <c r="E30" s="15">
        <f>'[8]2022 - 2024 Combined Table A1'!$H$30</f>
        <v>31386.33</v>
      </c>
      <c r="F30" s="15">
        <f>'[8]2022 - 2024 Combined Table A1'!$I$30</f>
        <v>25240</v>
      </c>
      <c r="G30" s="15">
        <f>'[8]2022 - 2024 Combined Table A1'!$J$30</f>
        <v>22829</v>
      </c>
      <c r="H30" s="15">
        <f>SUM(C30:G30)</f>
        <v>495220.88</v>
      </c>
      <c r="J30" s="21">
        <f>'[7] 2022 - 2024 Combined Table A1'!$M$30</f>
        <v>736000</v>
      </c>
      <c r="K30" s="21">
        <f>'[7] 2022 - 2024 Combined Table A1'!$N$30</f>
        <v>183999.93058740845</v>
      </c>
      <c r="L30" s="15">
        <f>'[8]2022 - 2024 Combined Table A1'!$L$30</f>
        <v>76666.67</v>
      </c>
      <c r="M30" s="15">
        <f>'[8]2022 - 2024 Combined Table A1'!$M$30</f>
        <v>76667.08128046451</v>
      </c>
      <c r="N30" s="15">
        <f>'[8]2022 - 2024 Combined Table A1'!$N$30</f>
        <v>76667.17778046451</v>
      </c>
      <c r="O30" s="15">
        <f>SUM(J30:N30)</f>
        <v>1150000.8596483376</v>
      </c>
      <c r="Q30" s="21">
        <f>'[7] 2022 - 2024 Combined Table A1'!$Q$30</f>
        <v>736000</v>
      </c>
      <c r="R30" s="21">
        <f>'[7] 2022 - 2024 Combined Table A1'!$R$30</f>
        <v>183999.93058740845</v>
      </c>
      <c r="S30" s="15">
        <f>'[8]2022 - 2024 Combined Table A1'!$P$30</f>
        <v>76666.67</v>
      </c>
      <c r="T30" s="15">
        <f>'[8]2022 - 2024 Combined Table A1'!$Q$30</f>
        <v>76667.08128046451</v>
      </c>
      <c r="U30" s="15">
        <f>'[8]2022 - 2024 Combined Table A1'!$R$30</f>
        <v>76666.667780464501</v>
      </c>
      <c r="V30" s="15">
        <f>SUM(Q30:U30)</f>
        <v>1150000.3496483376</v>
      </c>
      <c r="X30" s="21">
        <f>'[7] 2022 - 2024 Combined Table A1'!$U$30</f>
        <v>736000</v>
      </c>
      <c r="Y30" s="21">
        <f>'[7] 2022 - 2024 Combined Table A1'!$V$30</f>
        <v>183999.93058740845</v>
      </c>
      <c r="Z30" s="15">
        <f>'[8]2022 - 2024 Combined Table A1'!$T$30</f>
        <v>76666.67</v>
      </c>
      <c r="AA30" s="15">
        <f>'[8]2022 - 2024 Combined Table A1'!$U$30</f>
        <v>76667.08128046451</v>
      </c>
      <c r="AB30" s="15">
        <f>'[8]2022 - 2024 Combined Table A1'!$V$30</f>
        <v>76666.667780464501</v>
      </c>
      <c r="AC30" s="15">
        <f>SUM(X30:AB30)</f>
        <v>1150000.3496483376</v>
      </c>
    </row>
    <row r="31" spans="1:29" x14ac:dyDescent="0.35">
      <c r="A31" s="19" t="s">
        <v>20</v>
      </c>
      <c r="C31" s="18">
        <f>'[7] 2022 - 2024 Combined Table A1'!$I$31</f>
        <v>323082</v>
      </c>
      <c r="D31" s="18">
        <f>'[7] 2022 - 2024 Combined Table A1'!$J$31</f>
        <v>100986.5</v>
      </c>
      <c r="E31" s="14">
        <f>'[8]2022 - 2024 Combined Table A1'!$H$31</f>
        <v>22485.49</v>
      </c>
      <c r="F31" s="14">
        <f>'[8]2022 - 2024 Combined Table A1'!$I$31</f>
        <v>15434</v>
      </c>
      <c r="G31" s="14">
        <f>'[8]2022 - 2024 Combined Table A1'!$J$31</f>
        <v>15434</v>
      </c>
      <c r="H31" s="14">
        <f>SUM(C31:G31)</f>
        <v>477421.99</v>
      </c>
      <c r="J31" s="18">
        <f>'[7] 2022 - 2024 Combined Table A1'!$M$31</f>
        <v>893600</v>
      </c>
      <c r="K31" s="18">
        <f>'[7] 2022 - 2024 Combined Table A1'!$N$31</f>
        <v>198399.95775061124</v>
      </c>
      <c r="L31" s="14">
        <f>'[8]2022 - 2024 Combined Table A1'!$L$31</f>
        <v>82666.67</v>
      </c>
      <c r="M31" s="14">
        <f>'[8]2022 - 2024 Combined Table A1'!$M$31</f>
        <v>82666.66</v>
      </c>
      <c r="N31" s="14">
        <f>'[8]2022 - 2024 Combined Table A1'!$N$31</f>
        <v>82666.66</v>
      </c>
      <c r="O31" s="14">
        <f>SUM(J31:N31)</f>
        <v>1339999.947750611</v>
      </c>
      <c r="Q31" s="18">
        <f>'[7] 2022 - 2024 Combined Table A1'!$Q$31</f>
        <v>793600</v>
      </c>
      <c r="R31" s="18">
        <f>'[7] 2022 - 2024 Combined Table A1'!$R$31</f>
        <v>198399.95775061124</v>
      </c>
      <c r="S31" s="14">
        <f>'[8]2022 - 2024 Combined Table A1'!$P$31</f>
        <v>82666.67</v>
      </c>
      <c r="T31" s="14">
        <f>'[8]2022 - 2024 Combined Table A1'!$Q$31</f>
        <v>82666.66</v>
      </c>
      <c r="U31" s="14">
        <f>'[8]2022 - 2024 Combined Table A1'!$R$31</f>
        <v>82666.66</v>
      </c>
      <c r="V31" s="14">
        <f>SUM(Q31:U31)</f>
        <v>1239999.947750611</v>
      </c>
      <c r="X31" s="18">
        <f>'[7] 2022 - 2024 Combined Table A1'!$U$31</f>
        <v>793600</v>
      </c>
      <c r="Y31" s="18">
        <f>'[7] 2022 - 2024 Combined Table A1'!$V$31</f>
        <v>198399.95775061124</v>
      </c>
      <c r="Z31" s="14">
        <f>'[8]2022 - 2024 Combined Table A1'!$T$31</f>
        <v>82666.67</v>
      </c>
      <c r="AA31" s="14">
        <f>'[8]2022 - 2024 Combined Table A1'!$U$31</f>
        <v>82666.66</v>
      </c>
      <c r="AB31" s="14">
        <f>'[8]2022 - 2024 Combined Table A1'!$V$31</f>
        <v>82666.66</v>
      </c>
      <c r="AC31" s="14">
        <f>SUM(X31:AB31)</f>
        <v>1239999.947750611</v>
      </c>
    </row>
    <row r="32" spans="1:29" x14ac:dyDescent="0.35">
      <c r="A32" s="19" t="s">
        <v>19</v>
      </c>
      <c r="C32" s="18">
        <f>'[7] 2022 - 2024 Combined Table A1'!$I$32</f>
        <v>562598</v>
      </c>
      <c r="D32" s="18">
        <f>'[7] 2022 - 2024 Combined Table A1'!$J$32</f>
        <v>107074</v>
      </c>
      <c r="E32" s="14">
        <f>'[8]2022 - 2024 Combined Table A1'!$H$32</f>
        <v>36300</v>
      </c>
      <c r="F32" s="14">
        <f>'[8]2022 - 2024 Combined Table A1'!$I$32</f>
        <v>17227</v>
      </c>
      <c r="G32" s="14">
        <f>'[8]2022 - 2024 Combined Table A1'!$J$32</f>
        <v>17227</v>
      </c>
      <c r="H32" s="14">
        <f>SUM(C32:G32)</f>
        <v>740426</v>
      </c>
      <c r="J32" s="18">
        <f>'[7] 2022 - 2024 Combined Table A1'!$M$32</f>
        <v>768000</v>
      </c>
      <c r="K32" s="18">
        <f>'[7] 2022 - 2024 Combined Table A1'!$N$32</f>
        <v>192000.40329138338</v>
      </c>
      <c r="L32" s="14">
        <f>'[8]2022 - 2024 Combined Table A1'!$L$32</f>
        <v>80000</v>
      </c>
      <c r="M32" s="14">
        <f>'[8]2022 - 2024 Combined Table A1'!$M$32</f>
        <v>79999.78509823716</v>
      </c>
      <c r="N32" s="14">
        <f>'[8]2022 - 2024 Combined Table A1'!$N$32</f>
        <v>80000.011098237155</v>
      </c>
      <c r="O32" s="14">
        <f>SUM(J32:N32)</f>
        <v>1200000.1994878578</v>
      </c>
      <c r="Q32" s="18">
        <f>'[7] 2022 - 2024 Combined Table A1'!$Q$32</f>
        <v>768000</v>
      </c>
      <c r="R32" s="18">
        <f>'[7] 2022 - 2024 Combined Table A1'!$R$32</f>
        <v>192000.40329138338</v>
      </c>
      <c r="S32" s="14">
        <f>'[8]2022 - 2024 Combined Table A1'!$P$32</f>
        <v>80000</v>
      </c>
      <c r="T32" s="14">
        <f>'[8]2022 - 2024 Combined Table A1'!$Q$32</f>
        <v>79999.78509823716</v>
      </c>
      <c r="U32" s="14">
        <f>'[8]2022 - 2024 Combined Table A1'!$R$32</f>
        <v>79999.991098237166</v>
      </c>
      <c r="V32" s="14">
        <f>SUM(Q32:U32)</f>
        <v>1200000.1794878577</v>
      </c>
      <c r="X32" s="18">
        <f>'[7] 2022 - 2024 Combined Table A1'!$U$32</f>
        <v>768000</v>
      </c>
      <c r="Y32" s="18">
        <f>'[7] 2022 - 2024 Combined Table A1'!$V$32</f>
        <v>192000.40329138338</v>
      </c>
      <c r="Z32" s="14">
        <f>'[8]2022 - 2024 Combined Table A1'!$T$32</f>
        <v>80000</v>
      </c>
      <c r="AA32" s="14">
        <f>'[8]2022 - 2024 Combined Table A1'!$U$32</f>
        <v>79999.78509823716</v>
      </c>
      <c r="AB32" s="14">
        <f>'[8]2022 - 2024 Combined Table A1'!$V$32</f>
        <v>79999.991098237166</v>
      </c>
      <c r="AC32" s="14">
        <f>SUM(X32:AB32)</f>
        <v>1200000.1794878577</v>
      </c>
    </row>
    <row r="33" spans="1:29" ht="16" thickBot="1" x14ac:dyDescent="0.4">
      <c r="A33" s="19" t="s">
        <v>18</v>
      </c>
      <c r="C33" s="18">
        <f>'[7] 2022 - 2024 Combined Table A1'!$I$33</f>
        <v>876300.83</v>
      </c>
      <c r="D33" s="18">
        <f>'[7] 2022 - 2024 Combined Table A1'!$J$33</f>
        <v>0</v>
      </c>
      <c r="E33" s="9">
        <f>'[8]2022 - 2024 Combined Table A1'!$H$33</f>
        <v>137851</v>
      </c>
      <c r="F33" s="9">
        <f>'[8]2022 - 2024 Combined Table A1'!$I$33</f>
        <v>0</v>
      </c>
      <c r="G33" s="9">
        <f>'[8]2022 - 2024 Combined Table A1'!$J$33</f>
        <v>0</v>
      </c>
      <c r="H33" s="9">
        <f>SUM(C33:G33)</f>
        <v>1014151.83</v>
      </c>
      <c r="J33" s="18">
        <f>'[7] 2022 - 2024 Combined Table A1'!$M$33</f>
        <v>450000</v>
      </c>
      <c r="K33" s="18">
        <f>'[7] 2022 - 2024 Combined Table A1'!$N$33</f>
        <v>80000.352947476989</v>
      </c>
      <c r="L33" s="9">
        <f>'[8]2022 - 2024 Combined Table A1'!$L$33</f>
        <v>70000</v>
      </c>
      <c r="M33" s="9">
        <f>'[8]2022 - 2024 Combined Table A1'!$M$33</f>
        <v>50000.1191625832</v>
      </c>
      <c r="N33" s="9">
        <f>'[8]2022 - 2024 Combined Table A1'!$N$33</f>
        <v>49999.721162583199</v>
      </c>
      <c r="O33" s="9">
        <f>SUM(J33:N33)</f>
        <v>700000.19327264349</v>
      </c>
      <c r="Q33" s="18">
        <f>'[7] 2022 - 2024 Combined Table A1'!$Q$33</f>
        <v>400000</v>
      </c>
      <c r="R33" s="18">
        <f>'[7] 2022 - 2024 Combined Table A1'!$R$33</f>
        <v>80000.352947476989</v>
      </c>
      <c r="S33" s="9">
        <f>'[8]2022 - 2024 Combined Table A1'!$P$33</f>
        <v>70000</v>
      </c>
      <c r="T33" s="9">
        <f>'[8]2022 - 2024 Combined Table A1'!$Q$33</f>
        <v>50000.1191625832</v>
      </c>
      <c r="U33" s="9">
        <f>'[8]2022 - 2024 Combined Table A1'!$R$33</f>
        <v>50000.001162583198</v>
      </c>
      <c r="V33" s="9">
        <f>SUM(Q33:U33)</f>
        <v>650000.47327264352</v>
      </c>
      <c r="X33" s="18">
        <f>'[7] 2022 - 2024 Combined Table A1'!$U$33</f>
        <v>400000</v>
      </c>
      <c r="Y33" s="18">
        <f>'[7] 2022 - 2024 Combined Table A1'!$V$33</f>
        <v>80000.352947476989</v>
      </c>
      <c r="Z33" s="9">
        <f>'[8]2022 - 2024 Combined Table A1'!$T$33</f>
        <v>70000</v>
      </c>
      <c r="AA33" s="9">
        <f>'[8]2022 - 2024 Combined Table A1'!$U$33</f>
        <v>50000.1191625832</v>
      </c>
      <c r="AB33" s="9">
        <f>'[8]2022 - 2024 Combined Table A1'!$V$33</f>
        <v>50000.001162583198</v>
      </c>
      <c r="AC33" s="9">
        <f>SUM(X33:AB33)</f>
        <v>650000.47327264352</v>
      </c>
    </row>
    <row r="34" spans="1:29" s="4" customFormat="1" ht="16" thickBot="1" x14ac:dyDescent="0.4">
      <c r="A34" s="17" t="s">
        <v>17</v>
      </c>
      <c r="B34" s="5"/>
      <c r="C34" s="16">
        <f t="shared" ref="C34:H34" si="16">SUM(C30:C33)</f>
        <v>2049235.83</v>
      </c>
      <c r="D34" s="16">
        <f t="shared" si="16"/>
        <v>336571.05</v>
      </c>
      <c r="E34" s="25">
        <f t="shared" si="16"/>
        <v>228022.82</v>
      </c>
      <c r="F34" s="25">
        <f t="shared" si="16"/>
        <v>57901</v>
      </c>
      <c r="G34" s="25">
        <f t="shared" si="16"/>
        <v>55490</v>
      </c>
      <c r="H34" s="25">
        <f t="shared" si="16"/>
        <v>2727220.7</v>
      </c>
      <c r="I34" s="5"/>
      <c r="J34" s="16">
        <f t="shared" ref="J34:O34" si="17">SUM(J30:J33)</f>
        <v>2847600</v>
      </c>
      <c r="K34" s="16">
        <f t="shared" si="17"/>
        <v>654400.64457688015</v>
      </c>
      <c r="L34" s="25">
        <f t="shared" si="17"/>
        <v>309333.33999999997</v>
      </c>
      <c r="M34" s="25">
        <f t="shared" si="17"/>
        <v>289333.64554128487</v>
      </c>
      <c r="N34" s="25">
        <f t="shared" si="17"/>
        <v>289333.57004128484</v>
      </c>
      <c r="O34" s="25">
        <f t="shared" si="17"/>
        <v>4390001.2001594501</v>
      </c>
      <c r="P34" s="5"/>
      <c r="Q34" s="16">
        <f t="shared" ref="Q34:V34" si="18">SUM(Q30:Q33)</f>
        <v>2697600</v>
      </c>
      <c r="R34" s="16">
        <f t="shared" si="18"/>
        <v>654400.64457688015</v>
      </c>
      <c r="S34" s="25">
        <f t="shared" si="18"/>
        <v>309333.33999999997</v>
      </c>
      <c r="T34" s="25">
        <f t="shared" si="18"/>
        <v>289333.64554128487</v>
      </c>
      <c r="U34" s="25">
        <f t="shared" si="18"/>
        <v>289333.32004128484</v>
      </c>
      <c r="V34" s="25">
        <f t="shared" si="18"/>
        <v>4240000.9501594491</v>
      </c>
      <c r="W34" s="5"/>
      <c r="X34" s="16">
        <f t="shared" ref="X34:AC34" si="19">SUM(X30:X33)</f>
        <v>2697600</v>
      </c>
      <c r="Y34" s="16">
        <f t="shared" si="19"/>
        <v>654400.64457688015</v>
      </c>
      <c r="Z34" s="25">
        <f t="shared" si="19"/>
        <v>309333.33999999997</v>
      </c>
      <c r="AA34" s="25">
        <f t="shared" si="19"/>
        <v>289333.64554128487</v>
      </c>
      <c r="AB34" s="25">
        <f t="shared" si="19"/>
        <v>289333.32004128484</v>
      </c>
      <c r="AC34" s="25">
        <f t="shared" si="19"/>
        <v>4240000.9501594491</v>
      </c>
    </row>
    <row r="35" spans="1:29" ht="17.25" customHeight="1" thickBot="1" x14ac:dyDescent="0.4">
      <c r="A35" s="72" t="s">
        <v>16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3"/>
    </row>
    <row r="36" spans="1:29" ht="31" x14ac:dyDescent="0.35">
      <c r="A36" s="24" t="s">
        <v>15</v>
      </c>
      <c r="C36" s="21">
        <f>'[7] 2022 - 2024 Combined Table A1'!$I$36</f>
        <v>899985.77</v>
      </c>
      <c r="D36" s="21">
        <f>'[7] 2022 - 2024 Combined Table A1'!$J$36</f>
        <v>28752</v>
      </c>
      <c r="E36" s="23">
        <f>'[8]2022 - 2024 Combined Table A1'!$H$36</f>
        <v>77705</v>
      </c>
      <c r="F36" s="23">
        <f>'[8]2022 - 2024 Combined Table A1'!$I$36</f>
        <v>0</v>
      </c>
      <c r="G36" s="23">
        <f>'[8]2022 - 2024 Combined Table A1'!$J$36</f>
        <v>0</v>
      </c>
      <c r="H36" s="15">
        <f>SUM(C36:G36)</f>
        <v>1006442.77</v>
      </c>
      <c r="J36" s="21">
        <f>'[7] 2022 - 2024 Combined Table A1'!$M$36</f>
        <v>2750000.0550754499</v>
      </c>
      <c r="K36" s="21">
        <f>'[7] 2022 - 2024 Combined Table A1'!$N$36</f>
        <v>157992</v>
      </c>
      <c r="L36" s="23">
        <f>'[8]2022 - 2024 Combined Table A1'!$L$36</f>
        <v>84522.893307485996</v>
      </c>
      <c r="M36" s="23">
        <f>'[8]2022 - 2024 Combined Table A1'!$M$36</f>
        <v>86292</v>
      </c>
      <c r="N36" s="23">
        <f>'[8]2022 - 2024 Combined Table A1'!$N$36</f>
        <v>86292</v>
      </c>
      <c r="O36" s="15">
        <f>SUM(J36:N36)</f>
        <v>3165098.948382936</v>
      </c>
      <c r="Q36" s="21">
        <f>'[7] 2022 - 2024 Combined Table A1'!$Q$36</f>
        <v>2500000.055075455</v>
      </c>
      <c r="R36" s="21">
        <f>'[7] 2022 - 2024 Combined Table A1'!$R$36</f>
        <v>146738</v>
      </c>
      <c r="S36" s="23">
        <f>'[8]2022 - 2024 Combined Table A1'!$P$36</f>
        <v>84522.893307485996</v>
      </c>
      <c r="T36" s="23">
        <f>'[8]2022 - 2024 Combined Table A1'!$Q$36</f>
        <v>86292</v>
      </c>
      <c r="U36" s="23">
        <f>'[8]2022 - 2024 Combined Table A1'!$R$36</f>
        <v>86292</v>
      </c>
      <c r="V36" s="15">
        <f>SUM(Q36:U36)</f>
        <v>2903844.9483829411</v>
      </c>
      <c r="X36" s="21">
        <f>'[7] 2022 - 2024 Combined Table A1'!$U$36</f>
        <v>2500000.055075455</v>
      </c>
      <c r="Y36" s="21">
        <f>'[7] 2022 - 2024 Combined Table A1'!$V$36</f>
        <v>146738</v>
      </c>
      <c r="Z36" s="23">
        <f>'[8]2022 - 2024 Combined Table A1'!$T$36</f>
        <v>84522.893307485952</v>
      </c>
      <c r="AA36" s="23">
        <f>'[8]2022 - 2024 Combined Table A1'!$U$36</f>
        <v>86292</v>
      </c>
      <c r="AB36" s="23">
        <f>'[8]2022 - 2024 Combined Table A1'!$V$36</f>
        <v>86292</v>
      </c>
      <c r="AC36" s="15">
        <f>SUM(X36:AB36)</f>
        <v>2903844.9483829411</v>
      </c>
    </row>
    <row r="37" spans="1:29" x14ac:dyDescent="0.35">
      <c r="A37" s="22" t="s">
        <v>14</v>
      </c>
      <c r="C37" s="21">
        <f>'[7] 2022 - 2024 Combined Table A1'!$I$37</f>
        <v>812013.75</v>
      </c>
      <c r="D37" s="21">
        <f>'[7] 2022 - 2024 Combined Table A1'!$J$37</f>
        <v>0</v>
      </c>
      <c r="E37" s="20">
        <f>'[8]2022 - 2024 Combined Table A1'!$H$37</f>
        <v>2427</v>
      </c>
      <c r="F37" s="20">
        <f>'[8]2022 - 2024 Combined Table A1'!$I$37</f>
        <v>0</v>
      </c>
      <c r="G37" s="20">
        <f>'[8]2022 - 2024 Combined Table A1'!$J$37</f>
        <v>0</v>
      </c>
      <c r="H37" s="14">
        <f>SUM(C37:G37)</f>
        <v>814440.75</v>
      </c>
      <c r="J37" s="21">
        <f>'[7] 2022 - 2024 Combined Table A1'!$M$37</f>
        <v>1750000</v>
      </c>
      <c r="K37" s="21">
        <f>'[7] 2022 - 2024 Combined Table A1'!$N$37</f>
        <v>85000</v>
      </c>
      <c r="L37" s="20">
        <f>'[8]2022 - 2024 Combined Table A1'!$L$37</f>
        <v>93905.470565267999</v>
      </c>
      <c r="M37" s="20">
        <f>'[8]2022 - 2024 Combined Table A1'!$M$37</f>
        <v>20000</v>
      </c>
      <c r="N37" s="20">
        <f>'[8]2022 - 2024 Combined Table A1'!$N$37</f>
        <v>75000</v>
      </c>
      <c r="O37" s="14">
        <f>SUM(J37:N37)</f>
        <v>2023905.4705652681</v>
      </c>
      <c r="Q37" s="21">
        <f>'[7] 2022 - 2024 Combined Table A1'!$Q$37</f>
        <v>1000000</v>
      </c>
      <c r="R37" s="21">
        <f>'[7] 2022 - 2024 Combined Table A1'!$R$37</f>
        <v>85000</v>
      </c>
      <c r="S37" s="20">
        <f>'[8]2022 - 2024 Combined Table A1'!$P$37</f>
        <v>93905.470565267999</v>
      </c>
      <c r="T37" s="20">
        <f>'[8]2022 - 2024 Combined Table A1'!$Q$37</f>
        <v>20000</v>
      </c>
      <c r="U37" s="20">
        <f>'[8]2022 - 2024 Combined Table A1'!$R$37</f>
        <v>75000</v>
      </c>
      <c r="V37" s="14">
        <f>SUM(Q37:U37)</f>
        <v>1273905.4705652681</v>
      </c>
      <c r="X37" s="21">
        <f>'[7] 2022 - 2024 Combined Table A1'!$U$37</f>
        <v>1000000</v>
      </c>
      <c r="Y37" s="21">
        <f>'[7] 2022 - 2024 Combined Table A1'!$V$37</f>
        <v>85000</v>
      </c>
      <c r="Z37" s="20">
        <f>'[8]2022 - 2024 Combined Table A1'!$T$37</f>
        <v>93905.470565267999</v>
      </c>
      <c r="AA37" s="20">
        <f>'[8]2022 - 2024 Combined Table A1'!$U$37</f>
        <v>20000</v>
      </c>
      <c r="AB37" s="20">
        <f>'[8]2022 - 2024 Combined Table A1'!$V$37</f>
        <v>75000</v>
      </c>
      <c r="AC37" s="14">
        <f>SUM(X37:AB37)</f>
        <v>1273905.4705652681</v>
      </c>
    </row>
    <row r="38" spans="1:29" ht="16" thickBot="1" x14ac:dyDescent="0.4">
      <c r="A38" s="19" t="s">
        <v>13</v>
      </c>
      <c r="C38" s="18">
        <f>'[7] 2022 - 2024 Combined Table A1'!$I$38</f>
        <v>51833</v>
      </c>
      <c r="D38" s="18">
        <f>'[7] 2022 - 2024 Combined Table A1'!$J$38</f>
        <v>7188</v>
      </c>
      <c r="E38" s="14">
        <f>'[8]2022 - 2024 Combined Table A1'!$H$38</f>
        <v>4795</v>
      </c>
      <c r="F38" s="14">
        <f>'[8]2022 - 2024 Combined Table A1'!$I$38</f>
        <v>11573</v>
      </c>
      <c r="G38" s="14">
        <f>'[8]2022 - 2024 Combined Table A1'!$J$38</f>
        <v>84073</v>
      </c>
      <c r="H38" s="14">
        <f>SUM(C38:G38)</f>
        <v>159462</v>
      </c>
      <c r="J38" s="18">
        <f>'[7] 2022 - 2024 Combined Table A1'!$M$38</f>
        <v>162226.85932861801</v>
      </c>
      <c r="K38" s="18">
        <f>'[7] 2022 - 2024 Combined Table A1'!$N$38</f>
        <v>151249.79999999999</v>
      </c>
      <c r="L38" s="14">
        <f>'[8]2022 - 2024 Combined Table A1'!$L$38</f>
        <v>50000.100660389297</v>
      </c>
      <c r="M38" s="14">
        <f>'[8]2022 - 2024 Combined Table A1'!$M$38</f>
        <v>50000</v>
      </c>
      <c r="N38" s="14">
        <f>'[8]2022 - 2024 Combined Table A1'!$N$38</f>
        <v>50000</v>
      </c>
      <c r="O38" s="14">
        <f>SUM(J38:N38)</f>
        <v>463476.75998900726</v>
      </c>
      <c r="Q38" s="18">
        <f>'[7] 2022 - 2024 Combined Table A1'!$Q$38</f>
        <v>162226.85932861801</v>
      </c>
      <c r="R38" s="18">
        <f>'[7] 2022 - 2024 Combined Table A1'!$R$38</f>
        <v>151249.79999999999</v>
      </c>
      <c r="S38" s="14">
        <f>'[8]2022 - 2024 Combined Table A1'!$P$38</f>
        <v>50000.100660389297</v>
      </c>
      <c r="T38" s="14">
        <f>'[8]2022 - 2024 Combined Table A1'!$Q$38</f>
        <v>50000</v>
      </c>
      <c r="U38" s="14">
        <f>'[8]2022 - 2024 Combined Table A1'!$R$38</f>
        <v>50000</v>
      </c>
      <c r="V38" s="14">
        <f>SUM(Q38:U38)</f>
        <v>463476.75998900726</v>
      </c>
      <c r="X38" s="18">
        <f>'[7] 2022 - 2024 Combined Table A1'!$U$38</f>
        <v>162226.85932861801</v>
      </c>
      <c r="Y38" s="18">
        <f>'[7] 2022 - 2024 Combined Table A1'!$V$38</f>
        <v>151249.79999999999</v>
      </c>
      <c r="Z38" s="14">
        <f>'[8]2022 - 2024 Combined Table A1'!$T$38</f>
        <v>50000.100660389304</v>
      </c>
      <c r="AA38" s="14">
        <f>'[8]2022 - 2024 Combined Table A1'!$U$38</f>
        <v>50000</v>
      </c>
      <c r="AB38" s="14">
        <f>'[8]2022 - 2024 Combined Table A1'!$V$38</f>
        <v>50000</v>
      </c>
      <c r="AC38" s="14">
        <f>SUM(X38:AB38)</f>
        <v>463476.75998900726</v>
      </c>
    </row>
    <row r="39" spans="1:29" s="4" customFormat="1" ht="16" thickBot="1" x14ac:dyDescent="0.4">
      <c r="A39" s="17" t="s">
        <v>12</v>
      </c>
      <c r="B39" s="5"/>
      <c r="C39" s="16">
        <f t="shared" ref="C39:H39" si="20">SUM(C36:C38)</f>
        <v>1763832.52</v>
      </c>
      <c r="D39" s="16">
        <f t="shared" si="20"/>
        <v>35940</v>
      </c>
      <c r="E39" s="16">
        <f t="shared" si="20"/>
        <v>84927</v>
      </c>
      <c r="F39" s="16">
        <f t="shared" si="20"/>
        <v>11573</v>
      </c>
      <c r="G39" s="16">
        <f t="shared" si="20"/>
        <v>84073</v>
      </c>
      <c r="H39" s="16">
        <f t="shared" si="20"/>
        <v>1980345.52</v>
      </c>
      <c r="I39" s="5"/>
      <c r="J39" s="16">
        <f t="shared" ref="J39:O39" si="21">SUM(J36:J38)</f>
        <v>4662226.9144040681</v>
      </c>
      <c r="K39" s="16">
        <f t="shared" si="21"/>
        <v>394241.8</v>
      </c>
      <c r="L39" s="16">
        <f t="shared" si="21"/>
        <v>228428.46453314327</v>
      </c>
      <c r="M39" s="16">
        <f t="shared" si="21"/>
        <v>156292</v>
      </c>
      <c r="N39" s="16">
        <f t="shared" si="21"/>
        <v>211292</v>
      </c>
      <c r="O39" s="16">
        <f t="shared" si="21"/>
        <v>5652481.1789372116</v>
      </c>
      <c r="P39" s="5"/>
      <c r="Q39" s="16">
        <f t="shared" ref="Q39:V39" si="22">SUM(Q36:Q38)</f>
        <v>3662226.9144040728</v>
      </c>
      <c r="R39" s="16">
        <f t="shared" si="22"/>
        <v>382987.8</v>
      </c>
      <c r="S39" s="16">
        <f t="shared" si="22"/>
        <v>228428.46453314327</v>
      </c>
      <c r="T39" s="16">
        <f t="shared" si="22"/>
        <v>156292</v>
      </c>
      <c r="U39" s="16">
        <f t="shared" si="22"/>
        <v>211292</v>
      </c>
      <c r="V39" s="16">
        <f t="shared" si="22"/>
        <v>4641227.1789372163</v>
      </c>
      <c r="W39" s="5"/>
      <c r="X39" s="16">
        <f t="shared" ref="X39:AC39" si="23">SUM(X36:X38)</f>
        <v>3662226.9144040728</v>
      </c>
      <c r="Y39" s="16">
        <f t="shared" si="23"/>
        <v>382987.8</v>
      </c>
      <c r="Z39" s="16">
        <f t="shared" si="23"/>
        <v>228428.46453314327</v>
      </c>
      <c r="AA39" s="16">
        <f t="shared" si="23"/>
        <v>156292</v>
      </c>
      <c r="AB39" s="16">
        <f t="shared" si="23"/>
        <v>211292</v>
      </c>
      <c r="AC39" s="16">
        <f t="shared" si="23"/>
        <v>4641227.1789372163</v>
      </c>
    </row>
    <row r="40" spans="1:29" ht="17.25" customHeight="1" thickBot="1" x14ac:dyDescent="0.4">
      <c r="A40" s="72" t="s">
        <v>11</v>
      </c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3"/>
    </row>
    <row r="41" spans="1:29" ht="15.75" customHeight="1" thickBot="1" x14ac:dyDescent="0.4">
      <c r="A41" s="11" t="s">
        <v>10</v>
      </c>
      <c r="B41" s="11"/>
      <c r="C41" s="12">
        <f>'[7] 2022 - 2024 Combined Table A1'!$I$41</f>
        <v>813385</v>
      </c>
      <c r="D41" s="12">
        <f>'[7] 2022 - 2024 Combined Table A1'!$J$41</f>
        <v>89281</v>
      </c>
      <c r="E41" s="10">
        <f>'[8]2022 - 2024 Combined Table A1'!$H$41</f>
        <v>81568</v>
      </c>
      <c r="F41" s="10">
        <f>'[8]2022 - 2024 Combined Table A1'!$I$41</f>
        <v>207327</v>
      </c>
      <c r="G41" s="10">
        <f>'[8]2022 - 2024 Combined Table A1'!$J$41</f>
        <v>159274</v>
      </c>
      <c r="H41" s="10">
        <f t="shared" ref="H41:H49" si="24">SUM(C41:G41)</f>
        <v>1350835</v>
      </c>
      <c r="I41" s="11"/>
      <c r="J41" s="12">
        <f>'[7] 2022 - 2024 Combined Table A1'!$M$41</f>
        <v>902596.994695973</v>
      </c>
      <c r="K41" s="12">
        <f>'[7] 2022 - 2024 Combined Table A1'!$N$41</f>
        <v>185015.46000000002</v>
      </c>
      <c r="L41" s="10">
        <f>'[8]2022 - 2024 Combined Table A1'!$L$41</f>
        <v>150932.81669718699</v>
      </c>
      <c r="M41" s="10">
        <f>'[8]2022 - 2024 Combined Table A1'!$M$41</f>
        <v>188010.6985</v>
      </c>
      <c r="N41" s="10">
        <f>'[8]2022 - 2024 Combined Table A1'!$N$41</f>
        <v>188007</v>
      </c>
      <c r="O41" s="10">
        <f t="shared" ref="O41:O49" si="25">SUM(J41:N41)</f>
        <v>1614562.96989316</v>
      </c>
      <c r="Q41" s="12">
        <f>'[7] 2022 - 2024 Combined Table A1'!$Q$41</f>
        <v>902596.68469597294</v>
      </c>
      <c r="R41" s="12">
        <f>'[7] 2022 - 2024 Combined Table A1'!$R$41</f>
        <v>185015.46000000002</v>
      </c>
      <c r="S41" s="10">
        <f>'[8]2022 - 2024 Combined Table A1'!$P$41</f>
        <v>150932.81669718699</v>
      </c>
      <c r="T41" s="10">
        <f>'[8]2022 - 2024 Combined Table A1'!$Q$41</f>
        <v>188010.6985</v>
      </c>
      <c r="U41" s="10">
        <f>'[8]2022 - 2024 Combined Table A1'!$R$41</f>
        <v>188007</v>
      </c>
      <c r="V41" s="10">
        <f t="shared" ref="V41:V49" si="26">SUM(Q41:U41)</f>
        <v>1614562.65989316</v>
      </c>
      <c r="X41" s="12">
        <f>'[7] 2022 - 2024 Combined Table A1'!$U$41</f>
        <v>902596.994695973</v>
      </c>
      <c r="Y41" s="12">
        <f>'[7] 2022 - 2024 Combined Table A1'!$V$41</f>
        <v>185015.46000000002</v>
      </c>
      <c r="Z41" s="10">
        <f>'[8]2022 - 2024 Combined Table A1'!$T$41</f>
        <v>150932.81669718699</v>
      </c>
      <c r="AA41" s="10">
        <f>'[8]2022 - 2024 Combined Table A1'!$U$41</f>
        <v>188010.6985</v>
      </c>
      <c r="AB41" s="10">
        <f>'[8]2022 - 2024 Combined Table A1'!$V$41</f>
        <v>188007</v>
      </c>
      <c r="AC41" s="10">
        <f t="shared" ref="AC41:AC49" si="27">SUM(X41:AB41)</f>
        <v>1614562.96989316</v>
      </c>
    </row>
    <row r="42" spans="1:29" ht="16.5" customHeight="1" thickBot="1" x14ac:dyDescent="0.4">
      <c r="A42" s="11" t="s">
        <v>9</v>
      </c>
      <c r="B42" s="11"/>
      <c r="C42" s="12">
        <f>'[7] 2022 - 2024 Combined Table A1'!$I$42</f>
        <v>428192.73</v>
      </c>
      <c r="D42" s="12">
        <f>'[7] 2022 - 2024 Combined Table A1'!$J$42</f>
        <v>176012</v>
      </c>
      <c r="E42" s="10">
        <f>'[8]2022 - 2024 Combined Table A1'!$H$42</f>
        <v>58999</v>
      </c>
      <c r="F42" s="10">
        <f>'[8]2022 - 2024 Combined Table A1'!$I$42</f>
        <v>72130</v>
      </c>
      <c r="G42" s="10">
        <f>'[8]2022 - 2024 Combined Table A1'!$J$42</f>
        <v>70801</v>
      </c>
      <c r="H42" s="10">
        <f t="shared" si="24"/>
        <v>806134.73</v>
      </c>
      <c r="I42" s="11"/>
      <c r="J42" s="12">
        <f>'[7] 2022 - 2024 Combined Table A1'!$M$42</f>
        <v>430380.02805218601</v>
      </c>
      <c r="K42" s="12">
        <f>'[7] 2022 - 2024 Combined Table A1'!$N$42</f>
        <v>121400</v>
      </c>
      <c r="L42" s="10">
        <f>'[8]2022 - 2024 Combined Table A1'!$L$42</f>
        <v>40100.498656621698</v>
      </c>
      <c r="M42" s="10">
        <f>'[8]2022 - 2024 Combined Table A1'!$M$42</f>
        <v>40100</v>
      </c>
      <c r="N42" s="10">
        <f>'[8]2022 - 2024 Combined Table A1'!$N$42</f>
        <v>40100</v>
      </c>
      <c r="O42" s="10">
        <f t="shared" si="25"/>
        <v>672080.52670880768</v>
      </c>
      <c r="Q42" s="12">
        <f>'[7] 2022 - 2024 Combined Table A1'!$Q$42</f>
        <v>430380.02805218601</v>
      </c>
      <c r="R42" s="12">
        <f>'[7] 2022 - 2024 Combined Table A1'!$R$42</f>
        <v>121400</v>
      </c>
      <c r="S42" s="10">
        <f>'[8]2022 - 2024 Combined Table A1'!$P$42</f>
        <v>40100.498656621698</v>
      </c>
      <c r="T42" s="10">
        <f>'[8]2022 - 2024 Combined Table A1'!$Q$42</f>
        <v>40100</v>
      </c>
      <c r="U42" s="10">
        <f>'[8]2022 - 2024 Combined Table A1'!$R$42</f>
        <v>40100</v>
      </c>
      <c r="V42" s="10">
        <f t="shared" si="26"/>
        <v>672080.52670880768</v>
      </c>
      <c r="X42" s="12">
        <f>'[7] 2022 - 2024 Combined Table A1'!$U$42</f>
        <v>430380.02805218601</v>
      </c>
      <c r="Y42" s="12">
        <f>'[7] 2022 - 2024 Combined Table A1'!$V$42</f>
        <v>121400</v>
      </c>
      <c r="Z42" s="10">
        <f>'[8]2022 - 2024 Combined Table A1'!$T$42</f>
        <v>40100.498656621698</v>
      </c>
      <c r="AA42" s="10">
        <f>'[8]2022 - 2024 Combined Table A1'!$U$42</f>
        <v>40100</v>
      </c>
      <c r="AB42" s="10">
        <f>'[8]2022 - 2024 Combined Table A1'!$V$42</f>
        <v>40100</v>
      </c>
      <c r="AC42" s="10">
        <f t="shared" si="27"/>
        <v>672080.52670880768</v>
      </c>
    </row>
    <row r="43" spans="1:29" ht="16.5" customHeight="1" thickBot="1" x14ac:dyDescent="0.4">
      <c r="A43" s="11" t="s">
        <v>8</v>
      </c>
      <c r="B43" s="11"/>
      <c r="C43" s="12">
        <f>'[7] 2022 - 2024 Combined Table A1'!$I$43</f>
        <v>734172</v>
      </c>
      <c r="D43" s="12">
        <f>'[7] 2022 - 2024 Combined Table A1'!$J$43</f>
        <v>333097</v>
      </c>
      <c r="E43" s="10">
        <f>'[8]2022 - 2024 Combined Table A1'!$H$43</f>
        <v>88185</v>
      </c>
      <c r="F43" s="10">
        <f>'[8]2022 - 2024 Combined Table A1'!$I$43</f>
        <v>99898.4</v>
      </c>
      <c r="G43" s="10">
        <f>'[8]2022 - 2024 Combined Table A1'!$J$43</f>
        <v>90033.4</v>
      </c>
      <c r="H43" s="10">
        <f t="shared" si="24"/>
        <v>1345385.7999999998</v>
      </c>
      <c r="I43" s="11"/>
      <c r="J43" s="12">
        <f>'[7] 2022 - 2024 Combined Table A1'!$M$43</f>
        <v>753170</v>
      </c>
      <c r="K43" s="12">
        <f>'[7] 2022 - 2024 Combined Table A1'!$N$43</f>
        <v>194042.87</v>
      </c>
      <c r="L43" s="10">
        <f>'[8]2022 - 2024 Combined Table A1'!$L$43</f>
        <v>79158.301981167999</v>
      </c>
      <c r="M43" s="10">
        <f>'[8]2022 - 2024 Combined Table A1'!$M$43</f>
        <v>122147.7415</v>
      </c>
      <c r="N43" s="10">
        <f>'[8]2022 - 2024 Combined Table A1'!$N$43</f>
        <v>63502</v>
      </c>
      <c r="O43" s="10">
        <f t="shared" si="25"/>
        <v>1212020.913481168</v>
      </c>
      <c r="Q43" s="12">
        <f>'[7] 2022 - 2024 Combined Table A1'!$Q$43</f>
        <v>703170</v>
      </c>
      <c r="R43" s="12">
        <f>'[7] 2022 - 2024 Combined Table A1'!$R$43</f>
        <v>194042.87</v>
      </c>
      <c r="S43" s="10">
        <f>'[8]2022 - 2024 Combined Table A1'!$P$43</f>
        <v>79158.301981167999</v>
      </c>
      <c r="T43" s="10">
        <f>'[8]2022 - 2024 Combined Table A1'!$Q$43</f>
        <v>122147.7415</v>
      </c>
      <c r="U43" s="10">
        <f>'[8]2022 - 2024 Combined Table A1'!$R$43</f>
        <v>63502</v>
      </c>
      <c r="V43" s="10">
        <f t="shared" si="26"/>
        <v>1162020.913481168</v>
      </c>
      <c r="X43" s="12">
        <f>'[7] 2022 - 2024 Combined Table A1'!$U$43</f>
        <v>703170</v>
      </c>
      <c r="Y43" s="12">
        <f>'[7] 2022 - 2024 Combined Table A1'!$V$43</f>
        <v>194042.87</v>
      </c>
      <c r="Z43" s="10">
        <f>'[8]2022 - 2024 Combined Table A1'!$T$43</f>
        <v>79158.301981167999</v>
      </c>
      <c r="AA43" s="10">
        <f>'[8]2022 - 2024 Combined Table A1'!$U$43</f>
        <v>122147.7415</v>
      </c>
      <c r="AB43" s="10">
        <f>'[8]2022 - 2024 Combined Table A1'!$V$43</f>
        <v>63502</v>
      </c>
      <c r="AC43" s="10">
        <f t="shared" si="27"/>
        <v>1162020.913481168</v>
      </c>
    </row>
    <row r="44" spans="1:29" ht="16" thickBot="1" x14ac:dyDescent="0.4">
      <c r="A44" s="11" t="s">
        <v>7</v>
      </c>
      <c r="B44" s="11"/>
      <c r="C44" s="12">
        <f>'[7] 2022 - 2024 Combined Table A1'!$I$44</f>
        <v>1920000</v>
      </c>
      <c r="D44" s="12">
        <f>'[7] 2022 - 2024 Combined Table A1'!$J$44</f>
        <v>480000</v>
      </c>
      <c r="E44" s="10">
        <f>'[8]2022 - 2024 Combined Table A1'!$H$44</f>
        <v>200000</v>
      </c>
      <c r="F44" s="10">
        <f>'[8]2022 - 2024 Combined Table A1'!$I$44</f>
        <v>200000</v>
      </c>
      <c r="G44" s="10">
        <f>'[8]2022 - 2024 Combined Table A1'!$J$44</f>
        <v>200000.4</v>
      </c>
      <c r="H44" s="10">
        <f t="shared" si="24"/>
        <v>3000000.4</v>
      </c>
      <c r="I44" s="11"/>
      <c r="J44" s="12">
        <f>'[7] 2022 - 2024 Combined Table A1'!$M$44</f>
        <v>2880000</v>
      </c>
      <c r="K44" s="12">
        <f>'[7] 2022 - 2024 Combined Table A1'!$N$44</f>
        <v>720000</v>
      </c>
      <c r="L44" s="10">
        <f>'[8]2022 - 2024 Combined Table A1'!$L$44</f>
        <v>300000</v>
      </c>
      <c r="M44" s="10">
        <f>'[8]2022 - 2024 Combined Table A1'!$M$44</f>
        <v>300000</v>
      </c>
      <c r="N44" s="10">
        <f>'[8]2022 - 2024 Combined Table A1'!$N$44</f>
        <v>300000</v>
      </c>
      <c r="O44" s="10">
        <f t="shared" si="25"/>
        <v>4500000</v>
      </c>
      <c r="Q44" s="12">
        <f>'[7] 2022 - 2024 Combined Table A1'!$Q$44</f>
        <v>2880000</v>
      </c>
      <c r="R44" s="12">
        <f>'[7] 2022 - 2024 Combined Table A1'!$R$44</f>
        <v>720000</v>
      </c>
      <c r="S44" s="10">
        <f>'[8]2022 - 2024 Combined Table A1'!$P$44</f>
        <v>300000</v>
      </c>
      <c r="T44" s="10">
        <f>'[8]2022 - 2024 Combined Table A1'!$Q$44</f>
        <v>300000</v>
      </c>
      <c r="U44" s="10">
        <f>'[8]2022 - 2024 Combined Table A1'!$R$44</f>
        <v>300000</v>
      </c>
      <c r="V44" s="10">
        <f t="shared" si="26"/>
        <v>4500000</v>
      </c>
      <c r="X44" s="12">
        <f>'[7] 2022 - 2024 Combined Table A1'!$U$44</f>
        <v>2880000</v>
      </c>
      <c r="Y44" s="12">
        <f>'[7] 2022 - 2024 Combined Table A1'!$V$44</f>
        <v>720000</v>
      </c>
      <c r="Z44" s="10">
        <f>'[8]2022 - 2024 Combined Table A1'!$T$44</f>
        <v>300000</v>
      </c>
      <c r="AA44" s="10">
        <f>'[8]2022 - 2024 Combined Table A1'!$U$44</f>
        <v>300000</v>
      </c>
      <c r="AB44" s="10">
        <f>'[8]2022 - 2024 Combined Table A1'!$V$44</f>
        <v>300000</v>
      </c>
      <c r="AC44" s="10">
        <f t="shared" si="27"/>
        <v>4500000</v>
      </c>
    </row>
    <row r="45" spans="1:29" ht="16" thickBot="1" x14ac:dyDescent="0.4">
      <c r="A45" s="11" t="s">
        <v>6</v>
      </c>
      <c r="B45" s="11"/>
      <c r="C45" s="12">
        <f>'[7] 2022 - 2024 Combined Table A1'!$I$45</f>
        <v>256933</v>
      </c>
      <c r="D45" s="12">
        <f>'[7] 2022 - 2024 Combined Table A1'!$J$45</f>
        <v>52635</v>
      </c>
      <c r="E45" s="10">
        <f>'[8]2022 - 2024 Combined Table A1'!$H$45</f>
        <v>28548</v>
      </c>
      <c r="F45" s="10">
        <f>'[8]2022 - 2024 Combined Table A1'!$I$45</f>
        <v>21931</v>
      </c>
      <c r="G45" s="10">
        <f>'[8]2022 - 2024 Combined Table A1'!$J$45</f>
        <v>21931</v>
      </c>
      <c r="H45" s="10">
        <f t="shared" si="24"/>
        <v>381978</v>
      </c>
      <c r="I45" s="11"/>
      <c r="J45" s="12">
        <f>'[7] 2022 - 2024 Combined Table A1'!$M$45</f>
        <v>284232</v>
      </c>
      <c r="K45" s="12">
        <f>'[7] 2022 - 2024 Combined Table A1'!$N$45</f>
        <v>71057</v>
      </c>
      <c r="L45" s="10">
        <f>'[8]2022 - 2024 Combined Table A1'!$L$45</f>
        <v>29607</v>
      </c>
      <c r="M45" s="10">
        <f>'[8]2022 - 2024 Combined Table A1'!$M$45</f>
        <v>29607</v>
      </c>
      <c r="N45" s="10">
        <f>'[8]2022 - 2024 Combined Table A1'!$N$45</f>
        <v>29607</v>
      </c>
      <c r="O45" s="10">
        <f t="shared" si="25"/>
        <v>444110</v>
      </c>
      <c r="Q45" s="12">
        <f>'[7] 2022 - 2024 Combined Table A1'!$Q$45</f>
        <v>284232</v>
      </c>
      <c r="R45" s="12">
        <f>'[7] 2022 - 2024 Combined Table A1'!$R$45</f>
        <v>71057</v>
      </c>
      <c r="S45" s="10">
        <f>'[8]2022 - 2024 Combined Table A1'!$P$45</f>
        <v>29607</v>
      </c>
      <c r="T45" s="10">
        <f>'[8]2022 - 2024 Combined Table A1'!$Q$45</f>
        <v>29607</v>
      </c>
      <c r="U45" s="10">
        <f>'[8]2022 - 2024 Combined Table A1'!$R$45</f>
        <v>29607</v>
      </c>
      <c r="V45" s="10">
        <f t="shared" si="26"/>
        <v>444110</v>
      </c>
      <c r="X45" s="12">
        <f>'[7] 2022 - 2024 Combined Table A1'!$U$45</f>
        <v>284232</v>
      </c>
      <c r="Y45" s="12">
        <f>'[7] 2022 - 2024 Combined Table A1'!$V$45</f>
        <v>71057</v>
      </c>
      <c r="Z45" s="10">
        <f>'[8]2022 - 2024 Combined Table A1'!$T$45</f>
        <v>29607</v>
      </c>
      <c r="AA45" s="10">
        <f>'[8]2022 - 2024 Combined Table A1'!$U$45</f>
        <v>29607</v>
      </c>
      <c r="AB45" s="10">
        <f>'[8]2022 - 2024 Combined Table A1'!$V$45</f>
        <v>29607</v>
      </c>
      <c r="AC45" s="10">
        <f t="shared" si="27"/>
        <v>444110</v>
      </c>
    </row>
    <row r="46" spans="1:29" ht="16" thickBot="1" x14ac:dyDescent="0.4">
      <c r="A46" s="11" t="s">
        <v>5</v>
      </c>
      <c r="B46" s="11"/>
      <c r="C46" s="12">
        <f>'[7] 2022 - 2024 Combined Table A1'!$I$46</f>
        <v>1606701</v>
      </c>
      <c r="D46" s="12">
        <f>'[7] 2022 - 2024 Combined Table A1'!$J$46</f>
        <v>692058</v>
      </c>
      <c r="E46" s="10">
        <f>'[8]2022 - 2024 Combined Table A1'!$H$46</f>
        <v>178639</v>
      </c>
      <c r="F46" s="10">
        <f>'[8]2022 - 2024 Combined Table A1'!$I$46</f>
        <v>339848.49</v>
      </c>
      <c r="G46" s="10">
        <f>'[8]2022 - 2024 Combined Table A1'!$J$46</f>
        <v>328131</v>
      </c>
      <c r="H46" s="10">
        <f t="shared" si="24"/>
        <v>3145377.49</v>
      </c>
      <c r="I46" s="11"/>
      <c r="J46" s="12">
        <f>'[7] 2022 - 2024 Combined Table A1'!$M$46</f>
        <v>1839096.9931665</v>
      </c>
      <c r="K46" s="12">
        <f>'[7] 2022 - 2024 Combined Table A1'!$N$46</f>
        <v>1194375.3199999998</v>
      </c>
      <c r="L46" s="10">
        <f>'[8]2022 - 2024 Combined Table A1'!$L$46</f>
        <v>140725.87018874299</v>
      </c>
      <c r="M46" s="10">
        <f>'[8]2022 - 2024 Combined Table A1'!$M$46</f>
        <v>584821.74549999996</v>
      </c>
      <c r="N46" s="10">
        <f>'[8]2022 - 2024 Combined Table A1'!$N$46</f>
        <v>609473</v>
      </c>
      <c r="O46" s="10">
        <f t="shared" si="25"/>
        <v>4368492.9288552431</v>
      </c>
      <c r="Q46" s="12">
        <f>'[7] 2022 - 2024 Combined Table A1'!$Q$46</f>
        <v>1839096.9931665</v>
      </c>
      <c r="R46" s="12">
        <f>'[7] 2022 - 2024 Combined Table A1'!$R$46</f>
        <v>725375.32000000007</v>
      </c>
      <c r="S46" s="10">
        <f>'[8]2022 - 2024 Combined Table A1'!$P$46</f>
        <v>140725.87018874299</v>
      </c>
      <c r="T46" s="10">
        <f>'[8]2022 - 2024 Combined Table A1'!$Q$46</f>
        <v>284821.74550000002</v>
      </c>
      <c r="U46" s="10">
        <f>'[8]2022 - 2024 Combined Table A1'!$R$46</f>
        <v>332473</v>
      </c>
      <c r="V46" s="10">
        <f t="shared" si="26"/>
        <v>3322492.9288552431</v>
      </c>
      <c r="X46" s="12">
        <f>'[7] 2022 - 2024 Combined Table A1'!$U$46</f>
        <v>1839096.9931665</v>
      </c>
      <c r="Y46" s="12">
        <f>'[7] 2022 - 2024 Combined Table A1'!$V$46</f>
        <v>517375.31999999995</v>
      </c>
      <c r="Z46" s="10">
        <f>'[8]2022 - 2024 Combined Table A1'!$T$46</f>
        <v>140725.87018874279</v>
      </c>
      <c r="AA46" s="10">
        <f>'[8]2022 - 2024 Combined Table A1'!$U$46</f>
        <v>260821.74549999999</v>
      </c>
      <c r="AB46" s="10">
        <f>'[8]2022 - 2024 Combined Table A1'!$V$46</f>
        <v>310473</v>
      </c>
      <c r="AC46" s="10">
        <f t="shared" si="27"/>
        <v>3068492.9288552431</v>
      </c>
    </row>
    <row r="47" spans="1:29" ht="16" thickBot="1" x14ac:dyDescent="0.4">
      <c r="A47" s="11" t="s">
        <v>4</v>
      </c>
      <c r="B47" s="11"/>
      <c r="C47" s="12">
        <f>'[7] 2022 - 2024 Combined Table A1'!$I$47</f>
        <v>394346</v>
      </c>
      <c r="D47" s="12">
        <f>'[7] 2022 - 2024 Combined Table A1'!$J$47</f>
        <v>104000</v>
      </c>
      <c r="E47" s="10">
        <f>'[8]2022 - 2024 Combined Table A1'!$H$47</f>
        <v>41913</v>
      </c>
      <c r="F47" s="10">
        <f>'[8]2022 - 2024 Combined Table A1'!$I$47</f>
        <v>43333</v>
      </c>
      <c r="G47" s="10">
        <f>'[8]2022 - 2024 Combined Table A1'!$J$47</f>
        <v>43333</v>
      </c>
      <c r="H47" s="10">
        <f t="shared" si="24"/>
        <v>626925</v>
      </c>
      <c r="I47" s="11"/>
      <c r="J47" s="12">
        <f>'[7] 2022 - 2024 Combined Table A1'!$M$47</f>
        <v>512001</v>
      </c>
      <c r="K47" s="12">
        <f>'[7] 2022 - 2024 Combined Table A1'!$N$47</f>
        <v>128000</v>
      </c>
      <c r="L47" s="10">
        <f>'[8]2022 - 2024 Combined Table A1'!$L$47</f>
        <v>53333</v>
      </c>
      <c r="M47" s="10">
        <f>'[8]2022 - 2024 Combined Table A1'!$M$47</f>
        <v>53333</v>
      </c>
      <c r="N47" s="10">
        <f>'[8]2022 - 2024 Combined Table A1'!$N$47</f>
        <v>53333</v>
      </c>
      <c r="O47" s="10">
        <f t="shared" si="25"/>
        <v>800000</v>
      </c>
      <c r="Q47" s="12">
        <f>'[7] 2022 - 2024 Combined Table A1'!$Q$47</f>
        <v>512001</v>
      </c>
      <c r="R47" s="12">
        <f>'[7] 2022 - 2024 Combined Table A1'!$R$47</f>
        <v>128000</v>
      </c>
      <c r="S47" s="10">
        <f>'[8]2022 - 2024 Combined Table A1'!$P$47</f>
        <v>53333</v>
      </c>
      <c r="T47" s="10">
        <f>'[8]2022 - 2024 Combined Table A1'!$Q$47</f>
        <v>53333</v>
      </c>
      <c r="U47" s="10">
        <f>'[8]2022 - 2024 Combined Table A1'!$R$47</f>
        <v>53333</v>
      </c>
      <c r="V47" s="10">
        <f t="shared" si="26"/>
        <v>800000</v>
      </c>
      <c r="X47" s="12">
        <f>'[7] 2022 - 2024 Combined Table A1'!$U$47</f>
        <v>512001</v>
      </c>
      <c r="Y47" s="12">
        <f>'[7] 2022 - 2024 Combined Table A1'!$V$47</f>
        <v>128000</v>
      </c>
      <c r="Z47" s="10">
        <f>'[8]2022 - 2024 Combined Table A1'!$T$47</f>
        <v>53333</v>
      </c>
      <c r="AA47" s="10">
        <f>'[8]2022 - 2024 Combined Table A1'!$U$47</f>
        <v>53333</v>
      </c>
      <c r="AB47" s="10">
        <f>'[8]2022 - 2024 Combined Table A1'!$V$47</f>
        <v>53333</v>
      </c>
      <c r="AC47" s="10">
        <f t="shared" si="27"/>
        <v>800000</v>
      </c>
    </row>
    <row r="48" spans="1:29" ht="16" thickBot="1" x14ac:dyDescent="0.4">
      <c r="A48" s="11" t="s">
        <v>3</v>
      </c>
      <c r="B48" s="11"/>
      <c r="C48" s="12">
        <f>'[7] 2022 - 2024 Combined Table A1'!$I$48</f>
        <v>60000</v>
      </c>
      <c r="D48" s="12">
        <f>'[7] 2022 - 2024 Combined Table A1'!$J$48</f>
        <v>24000</v>
      </c>
      <c r="E48" s="10">
        <f>'[8]2022 - 2024 Combined Table A1'!$H$48</f>
        <v>10000</v>
      </c>
      <c r="F48" s="10">
        <f>'[8]2022 - 2024 Combined Table A1'!$I$48</f>
        <v>10000</v>
      </c>
      <c r="G48" s="10">
        <f>'[8]2022 - 2024 Combined Table A1'!$J$48</f>
        <v>10000</v>
      </c>
      <c r="H48" s="10">
        <f t="shared" si="24"/>
        <v>114000</v>
      </c>
      <c r="I48" s="11"/>
      <c r="J48" s="12">
        <f>'[7] 2022 - 2024 Combined Table A1'!$M$48</f>
        <v>60000</v>
      </c>
      <c r="K48" s="12">
        <f>'[7] 2022 - 2024 Combined Table A1'!$N$48</f>
        <v>24000</v>
      </c>
      <c r="L48" s="10">
        <f>'[8]2022 - 2024 Combined Table A1'!$L$48</f>
        <v>10000</v>
      </c>
      <c r="M48" s="10">
        <f>'[8]2022 - 2024 Combined Table A1'!$M$48</f>
        <v>10000</v>
      </c>
      <c r="N48" s="10">
        <f>'[8]2022 - 2024 Combined Table A1'!$N$48</f>
        <v>10000</v>
      </c>
      <c r="O48" s="10">
        <f t="shared" si="25"/>
        <v>114000</v>
      </c>
      <c r="Q48" s="12">
        <f>'[7] 2022 - 2024 Combined Table A1'!$Q$48</f>
        <v>60000</v>
      </c>
      <c r="R48" s="12">
        <f>'[7] 2022 - 2024 Combined Table A1'!$R$48</f>
        <v>24000</v>
      </c>
      <c r="S48" s="10">
        <f>'[8]2022 - 2024 Combined Table A1'!$P$48</f>
        <v>10000</v>
      </c>
      <c r="T48" s="10">
        <f>'[8]2022 - 2024 Combined Table A1'!$Q$48</f>
        <v>10000</v>
      </c>
      <c r="U48" s="10">
        <f>'[8]2022 - 2024 Combined Table A1'!$R$48</f>
        <v>10000</v>
      </c>
      <c r="V48" s="10">
        <f t="shared" si="26"/>
        <v>114000</v>
      </c>
      <c r="X48" s="12">
        <f>'[7] 2022 - 2024 Combined Table A1'!$U$48</f>
        <v>60000</v>
      </c>
      <c r="Y48" s="12">
        <f>'[7] 2022 - 2024 Combined Table A1'!$V$48</f>
        <v>24000</v>
      </c>
      <c r="Z48" s="10">
        <f>'[8]2022 - 2024 Combined Table A1'!$T$48</f>
        <v>10000</v>
      </c>
      <c r="AA48" s="10">
        <f>'[8]2022 - 2024 Combined Table A1'!$U$48</f>
        <v>10000</v>
      </c>
      <c r="AB48" s="10">
        <f>'[8]2022 - 2024 Combined Table A1'!$V$48</f>
        <v>10000</v>
      </c>
      <c r="AC48" s="10">
        <f t="shared" si="27"/>
        <v>114000</v>
      </c>
    </row>
    <row r="49" spans="1:29" ht="16" thickBot="1" x14ac:dyDescent="0.4">
      <c r="A49" s="13" t="s">
        <v>2</v>
      </c>
      <c r="B49" s="11"/>
      <c r="C49" s="12">
        <f>'[7] 2022 - 2024 Combined Table A1'!$I$49</f>
        <v>8681482</v>
      </c>
      <c r="D49" s="12">
        <f>'[7] 2022 - 2024 Combined Table A1'!$J$49</f>
        <v>2459136</v>
      </c>
      <c r="E49" s="10">
        <f>'[8]2022 - 2024 Combined Table A1'!$H$49</f>
        <v>1347734</v>
      </c>
      <c r="F49" s="10">
        <f>'[8]2022 - 2024 Combined Table A1'!$I$49</f>
        <v>459606</v>
      </c>
      <c r="G49" s="10">
        <f>'[8]2022 - 2024 Combined Table A1'!$J$49</f>
        <v>696820</v>
      </c>
      <c r="H49" s="10">
        <f t="shared" si="24"/>
        <v>13644778</v>
      </c>
      <c r="I49" s="11"/>
      <c r="J49" s="12">
        <f>'[7] 2022 - 2024 Combined Table A1'!$M$49</f>
        <v>7813074</v>
      </c>
      <c r="K49" s="12">
        <f>'[7] 2022 - 2024 Combined Table A1'!$N$49</f>
        <v>1651949.666707699</v>
      </c>
      <c r="L49" s="10">
        <f>'[8]2022 - 2024 Combined Table A1'!$L$49</f>
        <v>847047</v>
      </c>
      <c r="M49" s="10">
        <f>'[8]2022 - 2024 Combined Table A1'!$M$49</f>
        <v>701103.85858006671</v>
      </c>
      <c r="N49" s="10">
        <f>'[8]2022 - 2024 Combined Table A1'!$N$49</f>
        <v>575618.46208575531</v>
      </c>
      <c r="O49" s="10">
        <f t="shared" si="25"/>
        <v>11588792.98737352</v>
      </c>
      <c r="Q49" s="12">
        <f>'[7] 2022 - 2024 Combined Table A1'!$Q$49</f>
        <v>6888515</v>
      </c>
      <c r="R49" s="12">
        <f>'[7] 2022 - 2024 Combined Table A1'!$R$49</f>
        <v>1554599.729562663</v>
      </c>
      <c r="S49" s="10">
        <f>'[8]2022 - 2024 Combined Table A1'!$P$49</f>
        <v>1143435</v>
      </c>
      <c r="T49" s="10">
        <f>'[8]2022 - 2024 Combined Table A1'!$Q$49</f>
        <v>775647.47950104519</v>
      </c>
      <c r="U49" s="10">
        <f>'[8]2022 - 2024 Combined Table A1'!$R$49</f>
        <v>695217.65749929228</v>
      </c>
      <c r="V49" s="10">
        <f t="shared" si="26"/>
        <v>11057414.866563</v>
      </c>
      <c r="X49" s="12">
        <f>'[7] 2022 - 2024 Combined Table A1'!$U$49</f>
        <v>6717979</v>
      </c>
      <c r="Y49" s="12">
        <f>'[7] 2022 - 2024 Combined Table A1'!$V$49</f>
        <v>1511319.0725280875</v>
      </c>
      <c r="Z49" s="10">
        <f>'[8]2022 - 2024 Combined Table A1'!$T$49</f>
        <v>1164349</v>
      </c>
      <c r="AA49" s="10">
        <f>'[8]2022 - 2024 Combined Table A1'!$U$49</f>
        <v>778909.06351248734</v>
      </c>
      <c r="AB49" s="10">
        <f>'[8]2022 - 2024 Combined Table A1'!$V$49</f>
        <v>702324.38649843959</v>
      </c>
      <c r="AC49" s="10">
        <f t="shared" si="27"/>
        <v>10874880.522539014</v>
      </c>
    </row>
    <row r="50" spans="1:29" s="4" customFormat="1" ht="16" thickBot="1" x14ac:dyDescent="0.4">
      <c r="A50" s="8" t="s">
        <v>1</v>
      </c>
      <c r="B50" s="7"/>
      <c r="C50" s="6">
        <f t="shared" ref="C50:H50" si="28">SUM(C41:C49)</f>
        <v>14895211.73</v>
      </c>
      <c r="D50" s="6">
        <f t="shared" si="28"/>
        <v>4410219</v>
      </c>
      <c r="E50" s="6">
        <f t="shared" si="28"/>
        <v>2035586</v>
      </c>
      <c r="F50" s="6">
        <f t="shared" si="28"/>
        <v>1454073.8900000001</v>
      </c>
      <c r="G50" s="6">
        <f t="shared" si="28"/>
        <v>1620323.8</v>
      </c>
      <c r="H50" s="6">
        <f t="shared" si="28"/>
        <v>24415414.420000002</v>
      </c>
      <c r="I50" s="7"/>
      <c r="J50" s="6">
        <f t="shared" ref="J50:O50" si="29">SUM(J41:J49)</f>
        <v>15474551.01591466</v>
      </c>
      <c r="K50" s="6">
        <f t="shared" si="29"/>
        <v>4289840.3167076986</v>
      </c>
      <c r="L50" s="6">
        <f t="shared" si="29"/>
        <v>1650904.4875237197</v>
      </c>
      <c r="M50" s="6">
        <f t="shared" si="29"/>
        <v>2029124.0440800665</v>
      </c>
      <c r="N50" s="6">
        <f t="shared" si="29"/>
        <v>1869640.4620857553</v>
      </c>
      <c r="O50" s="6">
        <f t="shared" si="29"/>
        <v>25314060.326311897</v>
      </c>
      <c r="P50" s="5"/>
      <c r="Q50" s="6">
        <f t="shared" ref="Q50:V50" si="30">SUM(Q41:Q49)</f>
        <v>14499991.705914658</v>
      </c>
      <c r="R50" s="6">
        <f t="shared" si="30"/>
        <v>3723490.3795626634</v>
      </c>
      <c r="S50" s="6">
        <f t="shared" si="30"/>
        <v>1947292.4875237197</v>
      </c>
      <c r="T50" s="6">
        <f t="shared" si="30"/>
        <v>1803667.665001045</v>
      </c>
      <c r="U50" s="6">
        <f t="shared" si="30"/>
        <v>1712239.6574992924</v>
      </c>
      <c r="V50" s="6">
        <f t="shared" si="30"/>
        <v>23686681.895501379</v>
      </c>
      <c r="W50" s="5"/>
      <c r="X50" s="6">
        <f t="shared" ref="X50:AC50" si="31">SUM(X41:X49)</f>
        <v>14329456.01591466</v>
      </c>
      <c r="Y50" s="6">
        <f t="shared" si="31"/>
        <v>3472209.7225280874</v>
      </c>
      <c r="Z50" s="6">
        <f t="shared" si="31"/>
        <v>1968206.4875237194</v>
      </c>
      <c r="AA50" s="6">
        <f t="shared" si="31"/>
        <v>1782929.2490124872</v>
      </c>
      <c r="AB50" s="6">
        <f t="shared" si="31"/>
        <v>1697346.3864984396</v>
      </c>
      <c r="AC50" s="6">
        <f t="shared" si="31"/>
        <v>23250147.86147739</v>
      </c>
    </row>
    <row r="51" spans="1:29" s="4" customFormat="1" ht="16" thickBot="1" x14ac:dyDescent="0.4">
      <c r="A51" s="8" t="s">
        <v>0</v>
      </c>
      <c r="B51" s="7"/>
      <c r="C51" s="6">
        <f t="shared" ref="C51:H51" si="32">C18+C24+C34+C39+C28+C50</f>
        <v>162871152.35000002</v>
      </c>
      <c r="D51" s="6">
        <f t="shared" si="32"/>
        <v>43046677.649999999</v>
      </c>
      <c r="E51" s="6">
        <f t="shared" si="32"/>
        <v>23467632.219999999</v>
      </c>
      <c r="F51" s="6">
        <f t="shared" si="32"/>
        <v>17873099.890000001</v>
      </c>
      <c r="G51" s="6">
        <f t="shared" si="32"/>
        <v>16898462.800000001</v>
      </c>
      <c r="H51" s="6">
        <f t="shared" si="32"/>
        <v>264157024.91000003</v>
      </c>
      <c r="I51" s="7"/>
      <c r="J51" s="6">
        <f t="shared" ref="J51:O51" si="33">J18+J24+J34+J39+J28+J50</f>
        <v>164930780.30907416</v>
      </c>
      <c r="K51" s="6">
        <f t="shared" si="33"/>
        <v>34914000.000861682</v>
      </c>
      <c r="L51" s="6">
        <f t="shared" si="33"/>
        <v>17880930.993858557</v>
      </c>
      <c r="M51" s="6">
        <f t="shared" si="33"/>
        <v>14816121.033924829</v>
      </c>
      <c r="N51" s="6">
        <f t="shared" si="33"/>
        <v>12180927.70608958</v>
      </c>
      <c r="O51" s="6">
        <f t="shared" si="33"/>
        <v>244722760.04380885</v>
      </c>
      <c r="P51" s="5"/>
      <c r="Q51" s="6">
        <f t="shared" ref="Q51:V51" si="34">Q18+Q24+Q34+Q39+Q28+Q50</f>
        <v>145515045.99907416</v>
      </c>
      <c r="R51" s="6">
        <f t="shared" si="34"/>
        <v>32869651.320815917</v>
      </c>
      <c r="S51" s="6">
        <f t="shared" si="34"/>
        <v>24105076.973858558</v>
      </c>
      <c r="T51" s="6">
        <f t="shared" si="34"/>
        <v>16381537.069521945</v>
      </c>
      <c r="U51" s="6">
        <f t="shared" si="34"/>
        <v>14692510.811522786</v>
      </c>
      <c r="V51" s="6">
        <f t="shared" si="34"/>
        <v>233563822.17479339</v>
      </c>
      <c r="W51" s="5"/>
      <c r="X51" s="6">
        <f t="shared" ref="X51:AC51" si="35">X18+X24+X34+X39+X28+X50</f>
        <v>141933793.00907418</v>
      </c>
      <c r="Y51" s="6">
        <f t="shared" si="35"/>
        <v>31960757.523089837</v>
      </c>
      <c r="Z51" s="6">
        <f t="shared" si="35"/>
        <v>24544269.973858558</v>
      </c>
      <c r="AA51" s="6">
        <f t="shared" si="35"/>
        <v>16450030.333762242</v>
      </c>
      <c r="AB51" s="6">
        <f t="shared" si="35"/>
        <v>14841752.11646723</v>
      </c>
      <c r="AC51" s="6">
        <f t="shared" si="35"/>
        <v>229730602.95625204</v>
      </c>
    </row>
  </sheetData>
  <mergeCells count="6">
    <mergeCell ref="A40:AC40"/>
    <mergeCell ref="A11:AC11"/>
    <mergeCell ref="A19:AC19"/>
    <mergeCell ref="A25:AC25"/>
    <mergeCell ref="A29:AC29"/>
    <mergeCell ref="A35:AC35"/>
  </mergeCells>
  <pageMargins left="0.25" right="0.25" top="0.5" bottom="0.68" header="0.22" footer="0.23"/>
  <pageSetup paperSize="5" scale="41" orientation="landscape"/>
  <headerFooter alignWithMargins="0">
    <oddFooter xml:space="preserve">&amp;C
&amp;R&amp;14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6221C-5AB5-499B-BD89-3BFE957E2B71}">
  <sheetPr>
    <tabColor theme="9" tint="0.39997558519241921"/>
    <pageSetUpPr fitToPage="1"/>
  </sheetPr>
  <dimension ref="A2:AJ51"/>
  <sheetViews>
    <sheetView showGridLines="0" tabSelected="1" topLeftCell="A31" zoomScale="80" zoomScaleNormal="80" zoomScaleSheetLayoutView="40" zoomScalePageLayoutView="50" workbookViewId="0">
      <pane xSplit="1" topLeftCell="B1" activePane="topRight" state="frozen"/>
      <selection activeCell="A4" sqref="A4"/>
      <selection pane="topRight" activeCell="AH55" sqref="AH55"/>
    </sheetView>
  </sheetViews>
  <sheetFormatPr defaultColWidth="9.1796875" defaultRowHeight="15.5" x14ac:dyDescent="0.35"/>
  <cols>
    <col min="1" max="1" width="51" style="1" customWidth="1"/>
    <col min="2" max="2" width="1.453125" style="1" customWidth="1"/>
    <col min="3" max="3" width="23.1796875" style="1" hidden="1" customWidth="1"/>
    <col min="4" max="4" width="20.81640625" style="1" hidden="1" customWidth="1"/>
    <col min="5" max="5" width="21.81640625" style="1" hidden="1" customWidth="1"/>
    <col min="6" max="6" width="20" style="1" hidden="1" customWidth="1"/>
    <col min="7" max="7" width="19.1796875" style="1" hidden="1" customWidth="1"/>
    <col min="8" max="8" width="20.54296875" style="1" hidden="1" customWidth="1"/>
    <col min="9" max="9" width="1.453125" style="1" customWidth="1"/>
    <col min="10" max="10" width="18.7265625" style="3" customWidth="1"/>
    <col min="11" max="11" width="16.453125" style="3" customWidth="1"/>
    <col min="12" max="12" width="18.1796875" style="2" customWidth="1"/>
    <col min="13" max="13" width="16" style="2" customWidth="1"/>
    <col min="14" max="14" width="16.81640625" style="2" customWidth="1"/>
    <col min="15" max="15" width="19" style="1" customWidth="1"/>
    <col min="16" max="16" width="1.453125" style="1" customWidth="1"/>
    <col min="17" max="18" width="19.453125" style="3" customWidth="1"/>
    <col min="19" max="20" width="20.26953125" style="2" customWidth="1"/>
    <col min="21" max="21" width="17.26953125" style="2" customWidth="1"/>
    <col min="22" max="22" width="17.7265625" style="1" customWidth="1"/>
    <col min="23" max="23" width="1.453125" style="1" customWidth="1"/>
    <col min="24" max="24" width="19.453125" style="3" customWidth="1"/>
    <col min="25" max="25" width="16.1796875" style="3" customWidth="1"/>
    <col min="26" max="27" width="17" style="2" customWidth="1"/>
    <col min="28" max="28" width="16.26953125" style="2" customWidth="1"/>
    <col min="29" max="29" width="16.54296875" style="1" customWidth="1"/>
    <col min="30" max="30" width="1.453125" style="1" customWidth="1"/>
    <col min="31" max="31" width="19.453125" style="3" customWidth="1"/>
    <col min="32" max="32" width="16.1796875" style="3" customWidth="1"/>
    <col min="33" max="34" width="17" style="2" customWidth="1"/>
    <col min="35" max="35" width="16.26953125" style="2" customWidth="1"/>
    <col min="36" max="36" width="16.54296875" style="1" customWidth="1"/>
    <col min="37" max="16384" width="9.1796875" style="1"/>
  </cols>
  <sheetData>
    <row r="2" spans="1:36" x14ac:dyDescent="0.35">
      <c r="A2" s="55" t="s">
        <v>55</v>
      </c>
      <c r="B2" s="55"/>
      <c r="C2" s="55"/>
      <c r="D2" s="55"/>
      <c r="E2" s="55"/>
      <c r="J2" s="2"/>
      <c r="K2" s="3" t="s">
        <v>53</v>
      </c>
      <c r="Q2" s="2"/>
      <c r="X2" s="2"/>
      <c r="AE2" s="2"/>
    </row>
    <row r="3" spans="1:36" ht="20.25" customHeight="1" x14ac:dyDescent="0.35">
      <c r="A3" s="55" t="s">
        <v>59</v>
      </c>
      <c r="B3" s="55"/>
      <c r="C3" s="55"/>
      <c r="D3" s="55"/>
      <c r="E3" s="55"/>
      <c r="J3" s="2"/>
      <c r="Q3" s="2"/>
      <c r="X3" s="2"/>
      <c r="AE3" s="2"/>
    </row>
    <row r="4" spans="1:36" ht="20.25" customHeight="1" x14ac:dyDescent="0.35">
      <c r="A4" s="55" t="s">
        <v>54</v>
      </c>
      <c r="B4" s="55"/>
      <c r="C4" s="55"/>
      <c r="D4" s="55"/>
      <c r="E4" s="55"/>
      <c r="J4" s="2"/>
      <c r="Q4" s="2"/>
      <c r="X4" s="2"/>
      <c r="AE4" s="2"/>
    </row>
    <row r="5" spans="1:36" ht="22.5" customHeight="1" thickBot="1" x14ac:dyDescent="0.4">
      <c r="A5" s="55" t="s">
        <v>52</v>
      </c>
      <c r="B5" s="55"/>
      <c r="C5" s="55"/>
      <c r="D5" s="55"/>
      <c r="E5" s="55"/>
    </row>
    <row r="6" spans="1:36" s="50" customFormat="1" ht="17.25" customHeight="1" x14ac:dyDescent="0.35">
      <c r="A6" s="54"/>
      <c r="B6" s="53"/>
      <c r="C6" s="53">
        <v>2021</v>
      </c>
      <c r="D6" s="53">
        <f>C6</f>
        <v>2021</v>
      </c>
      <c r="E6" s="52">
        <f>C6</f>
        <v>2021</v>
      </c>
      <c r="F6" s="52">
        <f>C6</f>
        <v>2021</v>
      </c>
      <c r="G6" s="52">
        <f>C6</f>
        <v>2021</v>
      </c>
      <c r="H6" s="52">
        <f>C6</f>
        <v>2021</v>
      </c>
      <c r="I6" s="53"/>
      <c r="J6" s="52">
        <v>2022</v>
      </c>
      <c r="K6" s="52">
        <v>2022</v>
      </c>
      <c r="L6" s="52">
        <v>2022</v>
      </c>
      <c r="M6" s="52">
        <v>2022</v>
      </c>
      <c r="N6" s="52">
        <v>2022</v>
      </c>
      <c r="O6" s="52">
        <f>J6</f>
        <v>2022</v>
      </c>
      <c r="P6" s="53"/>
      <c r="Q6" s="52">
        <v>2023</v>
      </c>
      <c r="R6" s="52">
        <v>2023</v>
      </c>
      <c r="S6" s="52">
        <v>2023</v>
      </c>
      <c r="T6" s="52">
        <v>2023</v>
      </c>
      <c r="U6" s="52">
        <v>2023</v>
      </c>
      <c r="V6" s="52">
        <f>Q6</f>
        <v>2023</v>
      </c>
      <c r="W6" s="53"/>
      <c r="X6" s="52">
        <v>2024</v>
      </c>
      <c r="Y6" s="52">
        <f>X6</f>
        <v>2024</v>
      </c>
      <c r="Z6" s="52">
        <f>Y6</f>
        <v>2024</v>
      </c>
      <c r="AA6" s="52">
        <f>Z6</f>
        <v>2024</v>
      </c>
      <c r="AB6" s="52">
        <f>AA6</f>
        <v>2024</v>
      </c>
      <c r="AC6" s="51">
        <f>X6</f>
        <v>2024</v>
      </c>
      <c r="AD6" s="53"/>
      <c r="AE6" s="52">
        <v>2025</v>
      </c>
      <c r="AF6" s="52">
        <f>AE6</f>
        <v>2025</v>
      </c>
      <c r="AG6" s="52">
        <f>AF6</f>
        <v>2025</v>
      </c>
      <c r="AH6" s="52">
        <f>AG6</f>
        <v>2025</v>
      </c>
      <c r="AI6" s="52">
        <f>AH6</f>
        <v>2025</v>
      </c>
      <c r="AJ6" s="51">
        <f>AE6</f>
        <v>2025</v>
      </c>
    </row>
    <row r="7" spans="1:36" ht="32.25" customHeight="1" x14ac:dyDescent="0.35">
      <c r="A7" s="49"/>
      <c r="B7" s="44"/>
      <c r="C7" s="46" t="s">
        <v>51</v>
      </c>
      <c r="D7" s="46" t="s">
        <v>50</v>
      </c>
      <c r="E7" s="43" t="s">
        <v>49</v>
      </c>
      <c r="F7" s="43" t="s">
        <v>48</v>
      </c>
      <c r="G7" s="43" t="s">
        <v>47</v>
      </c>
      <c r="H7" s="43" t="s">
        <v>46</v>
      </c>
      <c r="I7" s="44"/>
      <c r="J7" s="43" t="s">
        <v>51</v>
      </c>
      <c r="K7" s="43" t="s">
        <v>50</v>
      </c>
      <c r="L7" s="43" t="s">
        <v>49</v>
      </c>
      <c r="M7" s="43" t="s">
        <v>48</v>
      </c>
      <c r="N7" s="43" t="s">
        <v>47</v>
      </c>
      <c r="O7" s="43" t="s">
        <v>46</v>
      </c>
      <c r="P7" s="44"/>
      <c r="Q7" s="43" t="s">
        <v>51</v>
      </c>
      <c r="R7" s="43" t="s">
        <v>50</v>
      </c>
      <c r="S7" s="43" t="s">
        <v>49</v>
      </c>
      <c r="T7" s="43" t="s">
        <v>48</v>
      </c>
      <c r="U7" s="43" t="s">
        <v>47</v>
      </c>
      <c r="V7" s="43" t="s">
        <v>46</v>
      </c>
      <c r="W7" s="44"/>
      <c r="X7" s="43" t="s">
        <v>51</v>
      </c>
      <c r="Y7" s="43" t="s">
        <v>50</v>
      </c>
      <c r="Z7" s="43" t="s">
        <v>49</v>
      </c>
      <c r="AA7" s="43" t="s">
        <v>48</v>
      </c>
      <c r="AB7" s="43" t="s">
        <v>47</v>
      </c>
      <c r="AC7" s="48" t="s">
        <v>46</v>
      </c>
      <c r="AD7" s="44"/>
      <c r="AE7" s="43" t="s">
        <v>51</v>
      </c>
      <c r="AF7" s="43" t="s">
        <v>50</v>
      </c>
      <c r="AG7" s="43" t="s">
        <v>49</v>
      </c>
      <c r="AH7" s="43" t="s">
        <v>48</v>
      </c>
      <c r="AI7" s="43" t="s">
        <v>47</v>
      </c>
      <c r="AJ7" s="48" t="s">
        <v>46</v>
      </c>
    </row>
    <row r="8" spans="1:36" ht="18.75" customHeight="1" x14ac:dyDescent="0.35">
      <c r="A8" s="47" t="s">
        <v>45</v>
      </c>
      <c r="B8" s="44"/>
      <c r="C8" s="46" t="s">
        <v>44</v>
      </c>
      <c r="D8" s="46" t="s">
        <v>44</v>
      </c>
      <c r="E8" s="46" t="s">
        <v>44</v>
      </c>
      <c r="F8" s="46" t="s">
        <v>44</v>
      </c>
      <c r="G8" s="46" t="s">
        <v>44</v>
      </c>
      <c r="H8" s="45" t="s">
        <v>42</v>
      </c>
      <c r="I8" s="44"/>
      <c r="J8" s="43" t="s">
        <v>43</v>
      </c>
      <c r="K8" s="43" t="s">
        <v>43</v>
      </c>
      <c r="L8" s="43" t="s">
        <v>43</v>
      </c>
      <c r="M8" s="43" t="s">
        <v>43</v>
      </c>
      <c r="N8" s="43" t="s">
        <v>43</v>
      </c>
      <c r="O8" s="45" t="s">
        <v>42</v>
      </c>
      <c r="P8" s="44"/>
      <c r="Q8" s="43" t="s">
        <v>43</v>
      </c>
      <c r="R8" s="43" t="s">
        <v>43</v>
      </c>
      <c r="S8" s="43" t="s">
        <v>43</v>
      </c>
      <c r="T8" s="43" t="s">
        <v>43</v>
      </c>
      <c r="U8" s="43" t="s">
        <v>43</v>
      </c>
      <c r="V8" s="45" t="s">
        <v>42</v>
      </c>
      <c r="W8" s="44"/>
      <c r="X8" s="43" t="s">
        <v>43</v>
      </c>
      <c r="Y8" s="43" t="s">
        <v>43</v>
      </c>
      <c r="Z8" s="43" t="s">
        <v>43</v>
      </c>
      <c r="AA8" s="43" t="s">
        <v>43</v>
      </c>
      <c r="AB8" s="43" t="s">
        <v>43</v>
      </c>
      <c r="AC8" s="41" t="s">
        <v>42</v>
      </c>
      <c r="AD8" s="44"/>
      <c r="AE8" s="43" t="s">
        <v>43</v>
      </c>
      <c r="AF8" s="43" t="s">
        <v>43</v>
      </c>
      <c r="AG8" s="43" t="s">
        <v>43</v>
      </c>
      <c r="AH8" s="43" t="s">
        <v>43</v>
      </c>
      <c r="AI8" s="43" t="s">
        <v>43</v>
      </c>
      <c r="AJ8" s="41" t="s">
        <v>42</v>
      </c>
    </row>
    <row r="9" spans="1:36" ht="18.75" customHeight="1" x14ac:dyDescent="0.35">
      <c r="A9" s="47"/>
      <c r="B9" s="44"/>
      <c r="C9" s="46" t="s">
        <v>41</v>
      </c>
      <c r="D9" s="46" t="s">
        <v>41</v>
      </c>
      <c r="E9" s="46" t="s">
        <v>41</v>
      </c>
      <c r="F9" s="46" t="s">
        <v>41</v>
      </c>
      <c r="G9" s="46" t="s">
        <v>41</v>
      </c>
      <c r="H9" s="45" t="s">
        <v>39</v>
      </c>
      <c r="I9" s="44"/>
      <c r="J9" s="43" t="s">
        <v>40</v>
      </c>
      <c r="K9" s="43" t="s">
        <v>40</v>
      </c>
      <c r="L9" s="43" t="s">
        <v>40</v>
      </c>
      <c r="M9" s="42" t="s">
        <v>40</v>
      </c>
      <c r="N9" s="42" t="s">
        <v>40</v>
      </c>
      <c r="O9" s="45" t="s">
        <v>39</v>
      </c>
      <c r="P9" s="44"/>
      <c r="Q9" s="43" t="s">
        <v>40</v>
      </c>
      <c r="R9" s="43" t="s">
        <v>40</v>
      </c>
      <c r="S9" s="43" t="s">
        <v>40</v>
      </c>
      <c r="T9" s="42" t="s">
        <v>40</v>
      </c>
      <c r="U9" s="42" t="s">
        <v>40</v>
      </c>
      <c r="V9" s="45" t="s">
        <v>39</v>
      </c>
      <c r="W9" s="44"/>
      <c r="X9" s="43" t="s">
        <v>40</v>
      </c>
      <c r="Y9" s="43" t="s">
        <v>40</v>
      </c>
      <c r="Z9" s="43" t="s">
        <v>40</v>
      </c>
      <c r="AA9" s="42" t="s">
        <v>40</v>
      </c>
      <c r="AB9" s="42" t="s">
        <v>40</v>
      </c>
      <c r="AC9" s="41" t="s">
        <v>39</v>
      </c>
      <c r="AD9" s="44"/>
      <c r="AE9" s="43" t="s">
        <v>40</v>
      </c>
      <c r="AF9" s="43" t="s">
        <v>40</v>
      </c>
      <c r="AG9" s="43" t="s">
        <v>40</v>
      </c>
      <c r="AH9" s="42" t="s">
        <v>40</v>
      </c>
      <c r="AI9" s="42" t="s">
        <v>40</v>
      </c>
      <c r="AJ9" s="41" t="s">
        <v>39</v>
      </c>
    </row>
    <row r="10" spans="1:36" ht="21" customHeight="1" thickBot="1" x14ac:dyDescent="0.4">
      <c r="A10" s="40"/>
      <c r="B10" s="38"/>
      <c r="C10" s="37">
        <v>44561</v>
      </c>
      <c r="D10" s="37">
        <f>C10</f>
        <v>44561</v>
      </c>
      <c r="E10" s="37">
        <f>D10</f>
        <v>44561</v>
      </c>
      <c r="F10" s="36">
        <f>E10</f>
        <v>44561</v>
      </c>
      <c r="G10" s="36">
        <f>F10</f>
        <v>44561</v>
      </c>
      <c r="H10" s="39">
        <f>G10</f>
        <v>44561</v>
      </c>
      <c r="I10" s="38"/>
      <c r="J10" s="37">
        <v>44866</v>
      </c>
      <c r="K10" s="37">
        <f>J10</f>
        <v>44866</v>
      </c>
      <c r="L10" s="37">
        <f>K10</f>
        <v>44866</v>
      </c>
      <c r="M10" s="36">
        <f>L10</f>
        <v>44866</v>
      </c>
      <c r="N10" s="36">
        <f>M10</f>
        <v>44866</v>
      </c>
      <c r="O10" s="39">
        <f>N10</f>
        <v>44866</v>
      </c>
      <c r="P10" s="38"/>
      <c r="Q10" s="37">
        <f>O10</f>
        <v>44866</v>
      </c>
      <c r="R10" s="37">
        <f>Q10</f>
        <v>44866</v>
      </c>
      <c r="S10" s="37">
        <f>R10</f>
        <v>44866</v>
      </c>
      <c r="T10" s="36">
        <f>S10</f>
        <v>44866</v>
      </c>
      <c r="U10" s="36">
        <f>T10</f>
        <v>44866</v>
      </c>
      <c r="V10" s="39">
        <f>U10</f>
        <v>44866</v>
      </c>
      <c r="W10" s="38"/>
      <c r="X10" s="37">
        <f>V10</f>
        <v>44866</v>
      </c>
      <c r="Y10" s="37">
        <f>X10</f>
        <v>44866</v>
      </c>
      <c r="Z10" s="37">
        <f>Y10</f>
        <v>44866</v>
      </c>
      <c r="AA10" s="36">
        <f>Z10</f>
        <v>44866</v>
      </c>
      <c r="AB10" s="36">
        <f>AA10</f>
        <v>44866</v>
      </c>
      <c r="AC10" s="35">
        <f>AB10</f>
        <v>44866</v>
      </c>
      <c r="AD10" s="38"/>
      <c r="AE10" s="37">
        <f>AC10</f>
        <v>44866</v>
      </c>
      <c r="AF10" s="37">
        <f>AE10</f>
        <v>44866</v>
      </c>
      <c r="AG10" s="37">
        <f>AF10</f>
        <v>44866</v>
      </c>
      <c r="AH10" s="36">
        <f>AG10</f>
        <v>44866</v>
      </c>
      <c r="AI10" s="36">
        <f>AH10</f>
        <v>44866</v>
      </c>
      <c r="AJ10" s="35">
        <f>AI10</f>
        <v>44866</v>
      </c>
    </row>
    <row r="11" spans="1:36" ht="17.25" customHeight="1" thickBot="1" x14ac:dyDescent="0.4">
      <c r="A11" s="74" t="s">
        <v>38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69"/>
      <c r="AE11" s="69"/>
      <c r="AF11" s="69"/>
      <c r="AG11" s="69"/>
      <c r="AH11" s="69"/>
      <c r="AI11" s="69"/>
      <c r="AJ11" s="69"/>
    </row>
    <row r="12" spans="1:36" ht="16" thickBot="1" x14ac:dyDescent="0.4">
      <c r="A12" s="13" t="s">
        <v>37</v>
      </c>
      <c r="B12" s="11"/>
      <c r="C12" s="62">
        <f>'[7] 2022 - 2024 Combined Table A1'!$I$12</f>
        <v>8656062</v>
      </c>
      <c r="D12" s="60">
        <f>'[7] 2022 - 2024 Combined Table A1'!$J$12</f>
        <v>1959310</v>
      </c>
      <c r="E12" s="12">
        <v>0</v>
      </c>
      <c r="F12" s="12">
        <v>0</v>
      </c>
      <c r="G12" s="12">
        <v>0</v>
      </c>
      <c r="H12" s="12">
        <f t="shared" ref="H12:H17" si="0">SUM(C12:G12)</f>
        <v>10615372</v>
      </c>
      <c r="I12" s="11"/>
      <c r="J12" s="62">
        <f>'[9] 2022 - 2024 Combined Table A1'!M12</f>
        <v>4158000</v>
      </c>
      <c r="K12" s="60">
        <f>'[7] 2022 - 2024 Combined Table A1'!$N$12</f>
        <v>757358.32923236419</v>
      </c>
      <c r="L12" s="12">
        <v>0</v>
      </c>
      <c r="M12" s="12">
        <v>0</v>
      </c>
      <c r="N12" s="12">
        <v>0</v>
      </c>
      <c r="O12" s="12">
        <f t="shared" ref="O12:O17" si="1">SUM(J12:N12)</f>
        <v>4915358.329232364</v>
      </c>
      <c r="P12" s="11"/>
      <c r="Q12" s="62">
        <f>'[9] 2022 - 2024 Combined Table A1'!Q12</f>
        <v>3558000</v>
      </c>
      <c r="R12" s="60">
        <f>'[9] 2022 - 2024 Combined Table A1'!R12</f>
        <v>1001887.299320336</v>
      </c>
      <c r="S12" s="12">
        <v>0</v>
      </c>
      <c r="T12" s="12">
        <v>0</v>
      </c>
      <c r="U12" s="12">
        <v>0</v>
      </c>
      <c r="V12" s="12">
        <f t="shared" ref="V12:V17" si="2">SUM(Q12:U12)</f>
        <v>4559887.2993203364</v>
      </c>
      <c r="W12" s="11"/>
      <c r="X12" s="62">
        <f>'[9] 2022 - 2024 Combined Table A1'!U12</f>
        <v>3300000</v>
      </c>
      <c r="Y12" s="60">
        <f>'[9] 2022 - 2024 Combined Table A1'!V12</f>
        <v>986338.33051023865</v>
      </c>
      <c r="Z12" s="12">
        <v>0</v>
      </c>
      <c r="AA12" s="12">
        <v>0</v>
      </c>
      <c r="AB12" s="12">
        <v>0</v>
      </c>
      <c r="AC12" s="12">
        <f t="shared" ref="AC12:AC17" si="3">SUM(X12:AB12)</f>
        <v>4286338.3305102382</v>
      </c>
      <c r="AD12" s="11"/>
      <c r="AE12" s="62">
        <f>'[9] 2022 - 2024 Combined Table A1'!Y12</f>
        <v>3300000</v>
      </c>
      <c r="AF12" s="60">
        <f>'[9] 2022 - 2024 Combined Table A1'!Z12</f>
        <v>979194.31275183032</v>
      </c>
      <c r="AG12" s="12">
        <v>0</v>
      </c>
      <c r="AH12" s="12">
        <v>0</v>
      </c>
      <c r="AI12" s="12">
        <v>0</v>
      </c>
      <c r="AJ12" s="12">
        <f t="shared" ref="AJ12:AJ17" si="4">SUM(AE12:AI12)</f>
        <v>4279194.3127518306</v>
      </c>
    </row>
    <row r="13" spans="1:36" s="4" customFormat="1" ht="16" thickBot="1" x14ac:dyDescent="0.4">
      <c r="A13" s="11" t="s">
        <v>36</v>
      </c>
      <c r="B13" s="34"/>
      <c r="C13" s="62">
        <f>'[7] 2022 - 2024 Combined Table A1'!$I$13</f>
        <v>2965128</v>
      </c>
      <c r="D13" s="60">
        <f>'[7] 2022 - 2024 Combined Table A1'!$J$13</f>
        <v>770213</v>
      </c>
      <c r="E13" s="10">
        <f>'[8]2022 - 2024 Combined Table A1'!$H$13</f>
        <v>822507.64</v>
      </c>
      <c r="F13" s="10">
        <f>'[8]2022 - 2024 Combined Table A1'!$I$13</f>
        <v>21028</v>
      </c>
      <c r="G13" s="10">
        <f>'[8]2022 - 2024 Combined Table A1'!$J$13</f>
        <v>6016</v>
      </c>
      <c r="H13" s="10">
        <f t="shared" si="0"/>
        <v>4584892.6399999997</v>
      </c>
      <c r="I13" s="34"/>
      <c r="J13" s="62">
        <f>'[9] 2022 - 2024 Combined Table A1'!M13</f>
        <v>3986389</v>
      </c>
      <c r="K13" s="60">
        <f>'[7] 2022 - 2024 Combined Table A1'!$N$13</f>
        <v>623385.84514738608</v>
      </c>
      <c r="L13" s="10">
        <f>'[10]2022 - 2024 Combined Table A1'!L13</f>
        <v>519888.75177892495</v>
      </c>
      <c r="M13" s="10">
        <f>'[8]2022 - 2024 Combined Table A1'!$M$13</f>
        <v>480479.74209008168</v>
      </c>
      <c r="N13" s="10">
        <f>'[8]2022 - 2024 Combined Table A1'!$N$13</f>
        <v>533017.77992057626</v>
      </c>
      <c r="O13" s="10">
        <f t="shared" si="1"/>
        <v>6143161.118936969</v>
      </c>
      <c r="P13" s="34"/>
      <c r="Q13" s="62">
        <f>'[9] 2022 - 2024 Combined Table A1'!Q13</f>
        <v>3505832</v>
      </c>
      <c r="R13" s="60">
        <f>'[9] 2022 - 2024 Combined Table A1'!R13</f>
        <v>561641.63007863215</v>
      </c>
      <c r="S13" s="12">
        <f>'[10]2022 - 2024 Combined Table A1'!P13</f>
        <v>317700.75177892495</v>
      </c>
      <c r="T13" s="10">
        <f>'[10]2022 - 2024 Combined Table A1'!Q13</f>
        <v>293761.55409718014</v>
      </c>
      <c r="U13" s="10">
        <f>'[10]2022 - 2024 Combined Table A1'!R13</f>
        <v>325476.62145017151</v>
      </c>
      <c r="V13" s="10">
        <f t="shared" si="2"/>
        <v>5004412.5574049093</v>
      </c>
      <c r="W13" s="34"/>
      <c r="X13" s="62">
        <f>'[9] 2022 - 2024 Combined Table A1'!U13</f>
        <v>3482786</v>
      </c>
      <c r="Y13" s="60">
        <f>'[9] 2022 - 2024 Combined Table A1'!V13</f>
        <v>552925.13252998656</v>
      </c>
      <c r="Z13" s="10">
        <f>'[10]2022 - 2024 Combined Table A1'!T13</f>
        <v>127080.550355785</v>
      </c>
      <c r="AA13" s="10">
        <f>'[10]2022 - 2024 Combined Table A1'!U13</f>
        <v>117504.62163887206</v>
      </c>
      <c r="AB13" s="10">
        <f>'[10]2022 - 2024 Combined Table A1'!V13</f>
        <v>130190.64858006861</v>
      </c>
      <c r="AC13" s="10">
        <f t="shared" si="3"/>
        <v>4410486.9531047121</v>
      </c>
      <c r="AD13" s="34"/>
      <c r="AE13" s="62">
        <f>'[9] 2022 - 2024 Combined Table A1'!Y13</f>
        <v>3450386</v>
      </c>
      <c r="AF13" s="60">
        <f>'[9] 2022 - 2024 Combined Table A1'!Z13</f>
        <v>548920.31304393744</v>
      </c>
      <c r="AG13" s="10">
        <f>'[10]2022 - 2024 Combined Table A1'!X13</f>
        <v>63540.275177892501</v>
      </c>
      <c r="AH13" s="10">
        <f>'[10]2022 - 2024 Combined Table A1'!Y13</f>
        <v>58752.310819436032</v>
      </c>
      <c r="AI13" s="10">
        <f>'[10]2022 - 2024 Combined Table A1'!Z13</f>
        <v>65095.324290034303</v>
      </c>
      <c r="AJ13" s="10">
        <f t="shared" si="4"/>
        <v>4186694.2233313001</v>
      </c>
    </row>
    <row r="14" spans="1:36" s="4" customFormat="1" ht="16" thickBot="1" x14ac:dyDescent="0.4">
      <c r="A14" s="13" t="s">
        <v>35</v>
      </c>
      <c r="B14" s="34"/>
      <c r="C14" s="62">
        <f>'[7] 2022 - 2024 Combined Table A1'!$I$14</f>
        <v>33889599</v>
      </c>
      <c r="D14" s="60">
        <f>'[7] 2022 - 2024 Combined Table A1'!$J$14</f>
        <v>6327483</v>
      </c>
      <c r="E14" s="10">
        <f>'[8]2022 - 2024 Combined Table A1'!$H$14</f>
        <v>4608941.76</v>
      </c>
      <c r="F14" s="10">
        <f>'[8]2022 - 2024 Combined Table A1'!$I$14</f>
        <v>4516900</v>
      </c>
      <c r="G14" s="10">
        <f>'[8]2022 - 2024 Combined Table A1'!$J$14</f>
        <v>3888662</v>
      </c>
      <c r="H14" s="10">
        <f t="shared" si="0"/>
        <v>53231585.759999998</v>
      </c>
      <c r="I14" s="34"/>
      <c r="J14" s="62">
        <f>'[9] 2022 - 2024 Combined Table A1'!M14</f>
        <v>24661742.699999999</v>
      </c>
      <c r="K14" s="60">
        <f>'[7] 2022 - 2024 Combined Table A1'!$N$14</f>
        <v>3744833.6974162431</v>
      </c>
      <c r="L14" s="10">
        <f>'[10]2022 - 2024 Combined Table A1'!L14</f>
        <v>1811975.3862450402</v>
      </c>
      <c r="M14" s="10">
        <f>'[8]2022 - 2024 Combined Table A1'!$M$14</f>
        <v>2689118.5486931698</v>
      </c>
      <c r="N14" s="10">
        <f>'[8]2022 - 2024 Combined Table A1'!$N$14</f>
        <v>1994681.0564015105</v>
      </c>
      <c r="O14" s="10">
        <f t="shared" si="1"/>
        <v>34902351.388755962</v>
      </c>
      <c r="P14" s="34"/>
      <c r="Q14" s="62">
        <f>'[9] 2022 - 2024 Combined Table A1'!Q14</f>
        <v>20600573.699999999</v>
      </c>
      <c r="R14" s="60">
        <f>'[9] 2022 - 2024 Combined Table A1'!R14</f>
        <v>3962536.7595237829</v>
      </c>
      <c r="S14" s="12">
        <f>'[10]2022 - 2024 Combined Table A1'!P14</f>
        <v>3266170.3862450402</v>
      </c>
      <c r="T14" s="10">
        <f>'[10]2022 - 2024 Combined Table A1'!Q14</f>
        <v>3317020.5047965101</v>
      </c>
      <c r="U14" s="10">
        <f>'[10]2022 - 2024 Combined Table A1'!R14</f>
        <v>3018666.8668640885</v>
      </c>
      <c r="V14" s="10">
        <f t="shared" si="2"/>
        <v>34164968.217429422</v>
      </c>
      <c r="W14" s="34"/>
      <c r="X14" s="62">
        <f>'[9] 2022 - 2024 Combined Table A1'!U14</f>
        <v>21190531.699999999</v>
      </c>
      <c r="Y14" s="60">
        <f>'[9] 2022 - 2024 Combined Table A1'!V14</f>
        <v>3901039.4628473036</v>
      </c>
      <c r="Z14" s="10">
        <f>'[10]2022 - 2024 Combined Table A1'!T14</f>
        <v>3744974.3862450402</v>
      </c>
      <c r="AA14" s="10">
        <f>'[10]2022 - 2024 Combined Table A1'!U14</f>
        <v>3331236.7278325986</v>
      </c>
      <c r="AB14" s="10">
        <f>'[10]2022 - 2024 Combined Table A1'!V14</f>
        <v>3116266.6701221615</v>
      </c>
      <c r="AC14" s="10">
        <f t="shared" si="3"/>
        <v>35284048.947047107</v>
      </c>
      <c r="AD14" s="34"/>
      <c r="AE14" s="62">
        <f>'[9] 2022 - 2024 Combined Table A1'!Y14</f>
        <v>20974531.699999999</v>
      </c>
      <c r="AF14" s="60">
        <v>3882341</v>
      </c>
      <c r="AG14" s="10">
        <f>'[10]2022 - 2024 Combined Table A1'!X14</f>
        <v>3812981.3862450402</v>
      </c>
      <c r="AH14" s="10">
        <v>3376762</v>
      </c>
      <c r="AI14" s="10">
        <v>3186708</v>
      </c>
      <c r="AJ14" s="10">
        <f t="shared" si="4"/>
        <v>35233324.086245038</v>
      </c>
    </row>
    <row r="15" spans="1:36" s="4" customFormat="1" ht="16" thickBot="1" x14ac:dyDescent="0.4">
      <c r="A15" s="13" t="s">
        <v>57</v>
      </c>
      <c r="B15" s="34"/>
      <c r="C15" s="62">
        <f>'[7] 2022 - 2024 Combined Table A1'!$I$15</f>
        <v>12072073</v>
      </c>
      <c r="D15" s="60">
        <f>'[7] 2022 - 2024 Combined Table A1'!$J$15</f>
        <v>2249235</v>
      </c>
      <c r="E15" s="10">
        <f>'[8]2022 - 2024 Combined Table A1'!$H$15</f>
        <v>4394965</v>
      </c>
      <c r="F15" s="10">
        <f>'[8]2022 - 2024 Combined Table A1'!$I$15</f>
        <v>3010011</v>
      </c>
      <c r="G15" s="10">
        <f>'[8]2022 - 2024 Combined Table A1'!$J$15</f>
        <v>3675770</v>
      </c>
      <c r="H15" s="10">
        <f t="shared" si="0"/>
        <v>25402054</v>
      </c>
      <c r="I15" s="34"/>
      <c r="J15" s="62">
        <f>'[9] 2022 - 2024 Combined Table A1'!M15</f>
        <v>14463704</v>
      </c>
      <c r="K15" s="60">
        <f>'[7] 2022 - 2024 Combined Table A1'!$N$15</f>
        <v>2228156.1926248251</v>
      </c>
      <c r="L15" s="10">
        <f>'[10]2022 - 2024 Combined Table A1'!L15</f>
        <v>3752229.8734730501</v>
      </c>
      <c r="M15" s="10">
        <f>'[8]2022 - 2024 Combined Table A1'!$M$15</f>
        <v>1356035.2151158133</v>
      </c>
      <c r="N15" s="10">
        <f>'[8]2022 - 2024 Combined Table A1'!$N$15</f>
        <v>1412137.7400000002</v>
      </c>
      <c r="O15" s="10">
        <f t="shared" si="1"/>
        <v>23212263.021213688</v>
      </c>
      <c r="P15" s="34"/>
      <c r="Q15" s="62">
        <f>'[9] 2022 - 2024 Combined Table A1'!Q15</f>
        <v>13928670</v>
      </c>
      <c r="R15" s="60">
        <f>'[9] 2022 - 2024 Combined Table A1'!R15</f>
        <v>2168933.7526062755</v>
      </c>
      <c r="S15" s="12">
        <f>'[10]2022 - 2024 Combined Table A1'!P15</f>
        <v>3041652.8734730501</v>
      </c>
      <c r="T15" s="10">
        <f>'[10]2022 - 2024 Combined Table A1'!Q15</f>
        <v>1062339.0412094784</v>
      </c>
      <c r="U15" s="10">
        <f>'[10]2022 - 2024 Combined Table A1'!R15</f>
        <v>1174703.2309999999</v>
      </c>
      <c r="V15" s="10">
        <f t="shared" si="2"/>
        <v>21376298.898288805</v>
      </c>
      <c r="W15" s="34"/>
      <c r="X15" s="62">
        <f>'[9] 2022 - 2024 Combined Table A1'!U15</f>
        <v>13506628</v>
      </c>
      <c r="Y15" s="60">
        <f>'[9] 2022 - 2024 Combined Table A1'!V15</f>
        <v>2135272.5980100241</v>
      </c>
      <c r="Z15" s="10">
        <f>'[10]2022 - 2024 Combined Table A1'!T15</f>
        <v>3041652.8734730501</v>
      </c>
      <c r="AA15" s="10">
        <f>'[10]2022 - 2024 Combined Table A1'!U15</f>
        <v>1062339.4158166039</v>
      </c>
      <c r="AB15" s="10">
        <f>'[10]2022 - 2024 Combined Table A1'!V15</f>
        <v>1174703.2309999999</v>
      </c>
      <c r="AC15" s="10">
        <f t="shared" si="3"/>
        <v>20920596.118299678</v>
      </c>
      <c r="AD15" s="34"/>
      <c r="AE15" s="62">
        <f>'[9] 2022 - 2024 Combined Table A1'!Y15</f>
        <v>13377028</v>
      </c>
      <c r="AF15" s="60">
        <f>'[9] 2022 - 2024 Combined Table A1'!Z15</f>
        <v>2119806.8851938806</v>
      </c>
      <c r="AG15" s="10">
        <f>'[10]2022 - 2024 Combined Table A1'!X15</f>
        <v>3041652.8734730501</v>
      </c>
      <c r="AH15" s="10">
        <f>'[10]2022 - 2024 Combined Table A1'!Y15</f>
        <v>1062339.4158166039</v>
      </c>
      <c r="AI15" s="10">
        <f>'[10]2022 - 2024 Combined Table A1'!Z15</f>
        <v>1174703.2309999999</v>
      </c>
      <c r="AJ15" s="10">
        <f t="shared" si="4"/>
        <v>20775530.405483536</v>
      </c>
    </row>
    <row r="16" spans="1:36" ht="16" thickBot="1" x14ac:dyDescent="0.4">
      <c r="A16" s="13" t="s">
        <v>34</v>
      </c>
      <c r="B16" s="11"/>
      <c r="C16" s="62">
        <f>'[7] 2022 - 2024 Combined Table A1'!$I$16</f>
        <v>19925766</v>
      </c>
      <c r="D16" s="60">
        <f>'[7] 2022 - 2024 Combined Table A1'!$J$16</f>
        <v>4956531.4000000004</v>
      </c>
      <c r="E16" s="10">
        <f>'[8]2022 - 2024 Combined Table A1'!$H$16</f>
        <v>6126982</v>
      </c>
      <c r="F16" s="10">
        <f>'[8]2022 - 2024 Combined Table A1'!$I$16</f>
        <v>3696772</v>
      </c>
      <c r="G16" s="10">
        <f>'[8]2022 - 2024 Combined Table A1'!$J$16</f>
        <v>3088035</v>
      </c>
      <c r="H16" s="10">
        <f t="shared" si="0"/>
        <v>37794086.399999999</v>
      </c>
      <c r="I16" s="11"/>
      <c r="J16" s="62">
        <f>'[9] 2022 - 2024 Combined Table A1'!M16</f>
        <v>18444360</v>
      </c>
      <c r="K16" s="60">
        <f>'[7] 2022 - 2024 Combined Table A1'!$N$16</f>
        <v>3947342.8326474186</v>
      </c>
      <c r="L16" s="10">
        <f>'[10]2022 - 2024 Combined Table A1'!L16</f>
        <v>3395274.2081856499</v>
      </c>
      <c r="M16" s="10">
        <f>'[8]2022 - 2024 Combined Table A1'!$M$16</f>
        <v>3735755.1693553999</v>
      </c>
      <c r="N16" s="10">
        <f>'[8]2022 - 2024 Combined Table A1'!$N$16</f>
        <v>2663429.4900000002</v>
      </c>
      <c r="O16" s="10">
        <f t="shared" si="1"/>
        <v>32186161.700188473</v>
      </c>
      <c r="P16" s="11"/>
      <c r="Q16" s="62">
        <f>'[9] 2022 - 2024 Combined Table A1'!Q16</f>
        <v>15983645</v>
      </c>
      <c r="R16" s="60">
        <f>'[9] 2022 - 2024 Combined Table A1'!R16</f>
        <v>4330201.0743051684</v>
      </c>
      <c r="S16" s="12">
        <f>'[10]2022 - 2024 Combined Table A1'!P16</f>
        <v>5046220.6981856497</v>
      </c>
      <c r="T16" s="10">
        <f>'[10]2022 - 2024 Combined Table A1'!Q16</f>
        <v>4737409.9147097096</v>
      </c>
      <c r="U16" s="10">
        <f>'[10]2022 - 2024 Combined Table A1'!R16</f>
        <v>3876844.8191903494</v>
      </c>
      <c r="V16" s="10">
        <f t="shared" si="2"/>
        <v>33974321.506390877</v>
      </c>
      <c r="W16" s="11"/>
      <c r="X16" s="62">
        <f>'[9] 2022 - 2024 Combined Table A1'!U16</f>
        <v>15732025</v>
      </c>
      <c r="Y16" s="60">
        <f>'[9] 2022 - 2024 Combined Table A1'!V16</f>
        <v>4262997.7456558319</v>
      </c>
      <c r="Z16" s="10">
        <f>'[10]2022 - 2024 Combined Table A1'!T16</f>
        <v>5108944.6981856497</v>
      </c>
      <c r="AA16" s="10">
        <f>'[10]2022 - 2024 Combined Table A1'!U16</f>
        <v>4862141.4270319892</v>
      </c>
      <c r="AB16" s="10">
        <f>'[10]2022 - 2024 Combined Table A1'!V16</f>
        <v>4058315.4133377485</v>
      </c>
      <c r="AC16" s="10">
        <f t="shared" si="3"/>
        <v>34024424.284211218</v>
      </c>
      <c r="AD16" s="11"/>
      <c r="AE16" s="62">
        <f>'[9] 2022 - 2024 Combined Table A1'!Y16</f>
        <v>15570025</v>
      </c>
      <c r="AF16" s="60">
        <f>'[9] 2022 - 2024 Combined Table A1'!Z16</f>
        <v>4232120.9859710839</v>
      </c>
      <c r="AG16" s="10">
        <f>'[10]2022 - 2024 Combined Table A1'!X16</f>
        <v>5176951.6981856497</v>
      </c>
      <c r="AH16" s="10">
        <f>'[10]2022 - 2024 Combined Table A1'!Y16</f>
        <v>4918338.133831637</v>
      </c>
      <c r="AI16" s="10">
        <f>'[10]2022 - 2024 Combined Table A1'!Z16</f>
        <v>4148700.1542816451</v>
      </c>
      <c r="AJ16" s="10">
        <f t="shared" si="4"/>
        <v>34046135.972270019</v>
      </c>
    </row>
    <row r="17" spans="1:36" ht="15" customHeight="1" thickBot="1" x14ac:dyDescent="0.4">
      <c r="A17" s="13" t="s">
        <v>33</v>
      </c>
      <c r="B17" s="11"/>
      <c r="C17" s="62">
        <f>'[7] 2022 - 2024 Combined Table A1'!$I$17</f>
        <v>0</v>
      </c>
      <c r="D17" s="60">
        <f>'[7] 2022 - 2024 Combined Table A1'!$J$17</f>
        <v>68544.399999999994</v>
      </c>
      <c r="E17" s="10">
        <f>'[8]2022 - 2024 Combined Table A1'!$H$17</f>
        <v>0</v>
      </c>
      <c r="F17" s="10">
        <f>'[8]2022 - 2024 Combined Table A1'!$I$17</f>
        <v>62321</v>
      </c>
      <c r="G17" s="10">
        <f>'[8]2022 - 2024 Combined Table A1'!$J$17</f>
        <v>145113</v>
      </c>
      <c r="H17" s="10">
        <f t="shared" si="0"/>
        <v>275978.40000000002</v>
      </c>
      <c r="I17" s="11"/>
      <c r="J17" s="62">
        <f>'[9] 2022 - 2024 Combined Table A1'!M17</f>
        <v>90000</v>
      </c>
      <c r="K17" s="60">
        <f>'[7] 2022 - 2024 Combined Table A1'!$N$17</f>
        <v>281839.37502791377</v>
      </c>
      <c r="L17" s="10">
        <f>'[10]2022 - 2024 Combined Table A1'!L17</f>
        <v>10000</v>
      </c>
      <c r="M17" s="10">
        <f>'[8]2022 - 2024 Combined Table A1'!$M$17</f>
        <v>133390.88669326584</v>
      </c>
      <c r="N17" s="10">
        <f>'[8]2022 - 2024 Combined Table A1'!$N$17</f>
        <v>118187.09494220393</v>
      </c>
      <c r="O17" s="10">
        <f t="shared" si="1"/>
        <v>633417.35666338354</v>
      </c>
      <c r="P17" s="11"/>
      <c r="Q17" s="62">
        <f>'[9] 2022 - 2024 Combined Table A1'!Q17</f>
        <v>90000</v>
      </c>
      <c r="R17" s="60">
        <f>'[9] 2022 - 2024 Combined Table A1'!R17</f>
        <v>199044.18152319355</v>
      </c>
      <c r="S17" s="12">
        <f>'[10]2022 - 2024 Combined Table A1'!P17</f>
        <v>10000</v>
      </c>
      <c r="T17" s="10">
        <f>'[10]2022 - 2024 Combined Table A1'!Q17</f>
        <v>171155.52915580795</v>
      </c>
      <c r="U17" s="10">
        <f>'[10]2022 - 2024 Combined Table A1'!R17</f>
        <v>198719.80308169994</v>
      </c>
      <c r="V17" s="10">
        <f t="shared" si="2"/>
        <v>668919.51376070152</v>
      </c>
      <c r="W17" s="11"/>
      <c r="X17" s="62">
        <f>'[9] 2022 - 2024 Combined Table A1'!U17</f>
        <v>90000</v>
      </c>
      <c r="Y17" s="60">
        <f>'[9] 2022 - 2024 Combined Table A1'!V17</f>
        <v>195955.07981241727</v>
      </c>
      <c r="Z17" s="10">
        <f>'[10]2022 - 2024 Combined Table A1'!T17</f>
        <v>10000</v>
      </c>
      <c r="AA17" s="10">
        <f>'[10]2022 - 2024 Combined Table A1'!U17</f>
        <v>176102.00105573717</v>
      </c>
      <c r="AB17" s="10">
        <f>'[10]2022 - 2024 Combined Table A1'!V17</f>
        <v>223746.65157129063</v>
      </c>
      <c r="AC17" s="10">
        <f t="shared" si="3"/>
        <v>695803.7324394451</v>
      </c>
      <c r="AD17" s="11"/>
      <c r="AE17" s="62">
        <f>'[9] 2022 - 2024 Combined Table A1'!Y17</f>
        <v>90000</v>
      </c>
      <c r="AF17" s="60">
        <f>'[9] 2022 - 2024 Combined Table A1'!Z17</f>
        <v>194535.78328228442</v>
      </c>
      <c r="AG17" s="10">
        <f>'[10]2022 - 2024 Combined Table A1'!X17</f>
        <v>10000</v>
      </c>
      <c r="AH17" s="10">
        <f>'[10]2022 - 2024 Combined Table A1'!Y17</f>
        <v>177199.52260588371</v>
      </c>
      <c r="AI17" s="10">
        <f>'[10]2022 - 2024 Combined Table A1'!Z17</f>
        <v>223746.65157129063</v>
      </c>
      <c r="AJ17" s="10">
        <f t="shared" si="4"/>
        <v>695481.95745945873</v>
      </c>
    </row>
    <row r="18" spans="1:36" ht="16" thickBot="1" x14ac:dyDescent="0.4">
      <c r="A18" s="33" t="s">
        <v>32</v>
      </c>
      <c r="B18" s="32"/>
      <c r="C18" s="63">
        <f t="shared" ref="C18:H18" si="5">SUM(C12:C17)</f>
        <v>77508628</v>
      </c>
      <c r="D18" s="61">
        <f t="shared" si="5"/>
        <v>16331316.800000001</v>
      </c>
      <c r="E18" s="6">
        <f t="shared" si="5"/>
        <v>15953396.399999999</v>
      </c>
      <c r="F18" s="6">
        <f t="shared" si="5"/>
        <v>11307032</v>
      </c>
      <c r="G18" s="6">
        <f t="shared" si="5"/>
        <v>10803596</v>
      </c>
      <c r="H18" s="6">
        <f t="shared" si="5"/>
        <v>131903969.20000002</v>
      </c>
      <c r="I18" s="32"/>
      <c r="J18" s="63">
        <f t="shared" ref="J18:O18" si="6">SUM(J12:J17)</f>
        <v>65804195.700000003</v>
      </c>
      <c r="K18" s="61">
        <f t="shared" si="6"/>
        <v>11582916.27209615</v>
      </c>
      <c r="L18" s="6">
        <f t="shared" si="6"/>
        <v>9489368.2196826655</v>
      </c>
      <c r="M18" s="6">
        <f t="shared" si="6"/>
        <v>8394779.5619477313</v>
      </c>
      <c r="N18" s="6">
        <f t="shared" si="6"/>
        <v>6721453.161264291</v>
      </c>
      <c r="O18" s="6">
        <f t="shared" si="6"/>
        <v>101992712.91499084</v>
      </c>
      <c r="P18" s="32"/>
      <c r="Q18" s="63">
        <f t="shared" ref="Q18:V18" si="7">SUM(Q12:Q17)</f>
        <v>57666720.700000003</v>
      </c>
      <c r="R18" s="61">
        <f t="shared" si="7"/>
        <v>12224244.697357386</v>
      </c>
      <c r="S18" s="6">
        <f t="shared" si="7"/>
        <v>11681744.709682666</v>
      </c>
      <c r="T18" s="6">
        <f t="shared" si="7"/>
        <v>9581686.5439686868</v>
      </c>
      <c r="U18" s="6">
        <f t="shared" si="7"/>
        <v>8594411.3415863086</v>
      </c>
      <c r="V18" s="6">
        <f t="shared" si="7"/>
        <v>99748807.992595062</v>
      </c>
      <c r="W18" s="32"/>
      <c r="X18" s="63">
        <f t="shared" ref="X18:AC18" si="8">SUM(X12:X17)</f>
        <v>57301970.700000003</v>
      </c>
      <c r="Y18" s="61">
        <f t="shared" si="8"/>
        <v>12034528.349365802</v>
      </c>
      <c r="Z18" s="6">
        <f t="shared" si="8"/>
        <v>12032652.508259524</v>
      </c>
      <c r="AA18" s="6">
        <f t="shared" si="8"/>
        <v>9549324.1933758017</v>
      </c>
      <c r="AB18" s="6">
        <f t="shared" si="8"/>
        <v>8703222.6146112699</v>
      </c>
      <c r="AC18" s="6">
        <f t="shared" si="8"/>
        <v>99621698.365612403</v>
      </c>
      <c r="AD18" s="32"/>
      <c r="AE18" s="63">
        <f t="shared" ref="AE18:AJ18" si="9">SUM(AE12:AE17)</f>
        <v>56761970.700000003</v>
      </c>
      <c r="AF18" s="61">
        <f t="shared" si="9"/>
        <v>11956919.280243017</v>
      </c>
      <c r="AG18" s="6">
        <f t="shared" si="9"/>
        <v>12105126.233081631</v>
      </c>
      <c r="AH18" s="6">
        <f t="shared" si="9"/>
        <v>9593391.383073559</v>
      </c>
      <c r="AI18" s="6">
        <f t="shared" si="9"/>
        <v>8798953.3611429688</v>
      </c>
      <c r="AJ18" s="6">
        <f t="shared" si="9"/>
        <v>99216360.957541183</v>
      </c>
    </row>
    <row r="19" spans="1:36" ht="17.25" customHeight="1" thickBot="1" x14ac:dyDescent="0.4">
      <c r="A19" s="76" t="s">
        <v>31</v>
      </c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8"/>
      <c r="AD19" s="70"/>
      <c r="AE19" s="70"/>
      <c r="AF19" s="70"/>
      <c r="AG19" s="70"/>
      <c r="AH19" s="70"/>
      <c r="AI19" s="70"/>
      <c r="AJ19" s="70"/>
    </row>
    <row r="20" spans="1:36" x14ac:dyDescent="0.35">
      <c r="A20" s="26" t="s">
        <v>30</v>
      </c>
      <c r="C20" s="56">
        <f>'[7] 2022 - 2024 Combined Table A1'!$I$20</f>
        <v>10589867</v>
      </c>
      <c r="D20" s="56">
        <f>'[7] 2022 - 2024 Combined Table A1'!$J$20</f>
        <v>7916998</v>
      </c>
      <c r="E20" s="57">
        <f>'[8]2022 - 2024 Combined Table A1'!$H$20</f>
        <v>3754255</v>
      </c>
      <c r="F20" s="57">
        <f>'[8]2022 - 2024 Combined Table A1'!$I$20</f>
        <v>3713683</v>
      </c>
      <c r="G20" s="57">
        <f>'[8]2022 - 2024 Combined Table A1'!$J$20</f>
        <v>2906608</v>
      </c>
      <c r="H20" s="57">
        <f>SUM(C20:G20)</f>
        <v>28881411</v>
      </c>
      <c r="J20" s="21">
        <f>'[9] 2022 - 2024 Combined Table A1'!M20</f>
        <v>13513265.475251701</v>
      </c>
      <c r="K20" s="56">
        <f>'[7] 2022 - 2024 Combined Table A1'!$N$20</f>
        <v>4235858.4924753252</v>
      </c>
      <c r="L20" s="57">
        <f>'[10]2022 - 2024 Combined Table A1'!L20</f>
        <v>3743509.1009455798</v>
      </c>
      <c r="M20" s="57">
        <f>'[8]2022 - 2024 Combined Table A1'!$M$20</f>
        <v>1708700.7141989998</v>
      </c>
      <c r="N20" s="57">
        <f>'[8]2022 - 2024 Combined Table A1'!$N$20</f>
        <v>1200880.6669574003</v>
      </c>
      <c r="O20" s="57">
        <f>SUM(J20:N20)</f>
        <v>24402214.449829008</v>
      </c>
      <c r="P20" s="31"/>
      <c r="Q20" s="56">
        <f>'[9] 2022 - 2024 Combined Table A1'!Q20</f>
        <v>11494349.475251701</v>
      </c>
      <c r="R20" s="57">
        <f>'[9] 2022 - 2024 Combined Table A1'!R20</f>
        <v>3920523.4416047367</v>
      </c>
      <c r="S20" s="57">
        <f>'[10]2022 - 2024 Combined Table A1'!P20</f>
        <v>4160543.1009455798</v>
      </c>
      <c r="T20" s="57">
        <f>'[10]2022 - 2024 Combined Table A1'!Q20</f>
        <v>1975107.6746147869</v>
      </c>
      <c r="U20" s="57">
        <f>'[10]2022 - 2024 Combined Table A1'!R20</f>
        <v>1627060.417187348</v>
      </c>
      <c r="V20" s="57">
        <f>SUM(Q20:U20)</f>
        <v>23177584.109604154</v>
      </c>
      <c r="W20" s="31"/>
      <c r="X20" s="56">
        <f>'[9] 2022 - 2024 Combined Table A1'!U20</f>
        <v>10900633.455251701</v>
      </c>
      <c r="Y20" s="57">
        <f>'[9] 2022 - 2024 Combined Table A1'!V20</f>
        <v>3839994.7731835046</v>
      </c>
      <c r="Z20" s="57">
        <f>'[10]2022 - 2024 Combined Table A1'!T20</f>
        <v>4160543.1009455798</v>
      </c>
      <c r="AA20" s="57">
        <f>'[10]2022 - 2024 Combined Table A1'!U20</f>
        <v>2032227.696005163</v>
      </c>
      <c r="AB20" s="57">
        <f>'[10]2022 - 2024 Combined Table A1'!V20</f>
        <v>1647315.9130596025</v>
      </c>
      <c r="AC20" s="57">
        <f>SUM(X20:AB20)</f>
        <v>22580714.938445549</v>
      </c>
      <c r="AD20" s="31"/>
      <c r="AE20" s="57">
        <f>'[9] 2022 - 2024 Combined Table A1'!Y20</f>
        <v>10783021.0952517</v>
      </c>
      <c r="AF20" s="57">
        <f>'[9] 2022 - 2024 Combined Table A1'!Z20</f>
        <v>3812181.809835393</v>
      </c>
      <c r="AG20" s="57">
        <f>'[10]2022 - 2024 Combined Table A1'!X20</f>
        <v>4160543.1009455798</v>
      </c>
      <c r="AH20" s="57">
        <f>'[10]2022 - 2024 Combined Table A1'!Y20</f>
        <v>2042302.8345758275</v>
      </c>
      <c r="AI20" s="57">
        <f>'[10]2022 - 2024 Combined Table A1'!Z20</f>
        <v>1667631.9415210411</v>
      </c>
      <c r="AJ20" s="57">
        <f>SUM(AE20:AI20)</f>
        <v>22465680.782129541</v>
      </c>
    </row>
    <row r="21" spans="1:36" x14ac:dyDescent="0.35">
      <c r="A21" s="19" t="s">
        <v>29</v>
      </c>
      <c r="B21" s="58"/>
      <c r="C21" s="18">
        <f>'[7] 2022 - 2024 Combined Table A1'!$I$21</f>
        <v>37034760</v>
      </c>
      <c r="D21" s="18">
        <f>'[7] 2022 - 2024 Combined Table A1'!$J$21</f>
        <v>5801717</v>
      </c>
      <c r="E21" s="14">
        <f>'[8]2022 - 2024 Combined Table A1'!$H$21</f>
        <v>732274</v>
      </c>
      <c r="F21" s="14">
        <f>'[8]2022 - 2024 Combined Table A1'!$I$21</f>
        <v>925543</v>
      </c>
      <c r="G21" s="14">
        <f>'[8]2022 - 2024 Combined Table A1'!$J$21</f>
        <v>750905</v>
      </c>
      <c r="H21" s="14">
        <f>SUM(C21:G21)</f>
        <v>45245199</v>
      </c>
      <c r="J21" s="18">
        <f>'[9] 2022 - 2024 Combined Table A1'!M21</f>
        <v>36833450.623665601</v>
      </c>
      <c r="K21" s="18">
        <f>'[7] 2022 - 2024 Combined Table A1'!$N$21</f>
        <v>7856527.3449996002</v>
      </c>
      <c r="L21" s="14">
        <f>'[10]2022 - 2024 Combined Table A1'!L21</f>
        <v>1497489.05094558</v>
      </c>
      <c r="M21" s="14">
        <f>'[8]2022 - 2024 Combined Table A1'!$M$21</f>
        <v>1011721.7125900991</v>
      </c>
      <c r="N21" s="14">
        <f>'[8]2022 - 2024 Combined Table A1'!$N$21</f>
        <v>822945.61635614105</v>
      </c>
      <c r="O21" s="14">
        <f>SUM(J21:N21)</f>
        <v>48022134.348557018</v>
      </c>
      <c r="Q21" s="18">
        <f>'[9] 2022 - 2024 Combined Table A1'!Q21</f>
        <v>32903887.623665601</v>
      </c>
      <c r="R21" s="14">
        <f>'[9] 2022 - 2024 Combined Table A1'!R21</f>
        <v>7466578.4970622947</v>
      </c>
      <c r="S21" s="14">
        <f>'[10]2022 - 2024 Combined Table A1'!P21</f>
        <v>3825064.5409455802</v>
      </c>
      <c r="T21" s="14">
        <f>'[10]2022 - 2024 Combined Table A1'!Q21</f>
        <v>1152717.7822517415</v>
      </c>
      <c r="U21" s="14">
        <f>'[10]2022 - 2024 Combined Table A1'!R21</f>
        <v>1072738.4886555539</v>
      </c>
      <c r="V21" s="14">
        <f>SUM(Q21:U21)</f>
        <v>46420986.932580769</v>
      </c>
      <c r="X21" s="18">
        <f>'[9] 2022 - 2024 Combined Table A1'!U21</f>
        <v>32921033.173665602</v>
      </c>
      <c r="Y21" s="14">
        <f>'[9] 2022 - 2024 Combined Table A1'!V21</f>
        <v>7185371.6949423887</v>
      </c>
      <c r="Z21" s="14">
        <f>'[10]2022 - 2024 Combined Table A1'!T21</f>
        <v>3827265.5409455802</v>
      </c>
      <c r="AA21" s="14">
        <f>'[10]2022 - 2024 Combined Table A1'!U21</f>
        <v>1182948.5934229754</v>
      </c>
      <c r="AB21" s="14">
        <f>'[10]2022 - 2024 Combined Table A1'!V21</f>
        <v>1086025.4190404161</v>
      </c>
      <c r="AC21" s="14">
        <f>SUM(X21:AB21)</f>
        <v>46202644.422016971</v>
      </c>
      <c r="AE21" s="14">
        <f>'[9] 2022 - 2024 Combined Table A1'!Y21</f>
        <v>32561662.0736656</v>
      </c>
      <c r="AF21" s="14">
        <f>'[9] 2022 - 2024 Combined Table A1'!Z21</f>
        <v>7133328.2700425386</v>
      </c>
      <c r="AG21" s="14">
        <f>'[10]2022 - 2024 Combined Table A1'!X21</f>
        <v>3827265.5409455802</v>
      </c>
      <c r="AH21" s="14">
        <f>'[10]2022 - 2024 Combined Table A1'!Y21</f>
        <v>1188813.2763146306</v>
      </c>
      <c r="AI21" s="14">
        <f>'[10]2022 - 2024 Combined Table A1'!Z21</f>
        <v>1099419.1604279387</v>
      </c>
      <c r="AJ21" s="14">
        <f>SUM(AE21:AI21)</f>
        <v>45810488.321396291</v>
      </c>
    </row>
    <row r="22" spans="1:36" ht="37.5" customHeight="1" x14ac:dyDescent="0.35">
      <c r="A22" s="30" t="s">
        <v>28</v>
      </c>
      <c r="C22" s="21">
        <f>'[7] 2022 - 2024 Combined Table A1'!$I$22</f>
        <v>842631</v>
      </c>
      <c r="D22" s="21">
        <f>'[7] 2022 - 2024 Combined Table A1'!$J$22</f>
        <v>433054.4</v>
      </c>
      <c r="E22" s="57">
        <f>'[8]2022 - 2024 Combined Table A1'!$H$22</f>
        <v>408183</v>
      </c>
      <c r="F22" s="57">
        <f>'[8]2022 - 2024 Combined Table A1'!$I$22</f>
        <v>308472</v>
      </c>
      <c r="G22" s="57">
        <f>'[8]2022 - 2024 Combined Table A1'!$J$22</f>
        <v>249022</v>
      </c>
      <c r="H22" s="15">
        <f>SUM(C22:G22)</f>
        <v>2241362.4</v>
      </c>
      <c r="J22" s="18">
        <f>'[9] 2022 - 2024 Combined Table A1'!M22</f>
        <v>3175965.7412745301</v>
      </c>
      <c r="K22" s="21">
        <f>'[7] 2022 - 2024 Combined Table A1'!$N$22</f>
        <v>1154084.6046550167</v>
      </c>
      <c r="L22" s="57">
        <f>'[10]2022 - 2024 Combined Table A1'!L22</f>
        <v>473951.71374376002</v>
      </c>
      <c r="M22" s="57">
        <f>'[8]2022 - 2024 Combined Table A1'!$M$22</f>
        <v>536581.49806664698</v>
      </c>
      <c r="N22" s="57">
        <f>'[8]2022 - 2024 Combined Table A1'!$N$22</f>
        <v>369558.35938470898</v>
      </c>
      <c r="O22" s="15">
        <f>SUM(J22:N22)</f>
        <v>5710141.9171246625</v>
      </c>
      <c r="Q22" s="21">
        <f>'[9] 2022 - 2024 Combined Table A1'!Q22</f>
        <v>3001154.7412745301</v>
      </c>
      <c r="R22" s="57">
        <f>'[9] 2022 - 2024 Combined Table A1'!R22</f>
        <v>1105722.6237193614</v>
      </c>
      <c r="S22" s="57">
        <f>'[10]2022 - 2024 Combined Table A1'!P22</f>
        <v>708371.71374376002</v>
      </c>
      <c r="T22" s="57">
        <f>'[10]2022 - 2024 Combined Table A1'!Q22</f>
        <v>608762.80100521806</v>
      </c>
      <c r="U22" s="15">
        <f>'[10]2022 - 2024 Combined Table A1'!R22</f>
        <v>481971.15184258</v>
      </c>
      <c r="V22" s="15">
        <f>SUM(Q22:U22)</f>
        <v>5905983.0315854503</v>
      </c>
      <c r="X22" s="21">
        <f>'[9] 2022 - 2024 Combined Table A1'!U22</f>
        <v>3352172.4012745302</v>
      </c>
      <c r="Y22" s="57">
        <f>'[9] 2022 - 2024 Combined Table A1'!V22</f>
        <v>1072253.0744938485</v>
      </c>
      <c r="Z22" s="57">
        <f>'[10]2022 - 2024 Combined Table A1'!T22</f>
        <v>708371.71374376002</v>
      </c>
      <c r="AA22" s="57">
        <f>'[10]2022 - 2024 Combined Table A1'!U22</f>
        <v>624239.1142419352</v>
      </c>
      <c r="AB22" s="57">
        <f>'[10]2022 - 2024 Combined Table A1'!V22</f>
        <v>487916.94830691541</v>
      </c>
      <c r="AC22" s="15">
        <f>SUM(X22:AB22)</f>
        <v>6244953.2520609898</v>
      </c>
      <c r="AE22" s="15">
        <f>'[9] 2022 - 2024 Combined Table A1'!Y22</f>
        <v>3312968.2812745301</v>
      </c>
      <c r="AF22" s="15">
        <f>'[9] 2022 - 2024 Combined Table A1'!Z22</f>
        <v>1064486.7786465045</v>
      </c>
      <c r="AG22" s="15">
        <f>'[10]2022 - 2024 Combined Table A1'!X22</f>
        <v>708371.71374376002</v>
      </c>
      <c r="AH22" s="15">
        <f>'[10]2022 - 2024 Combined Table A1'!Y22</f>
        <v>627333.89323229122</v>
      </c>
      <c r="AI22" s="15">
        <f>'[10]2022 - 2024 Combined Table A1'!Z22</f>
        <v>493934.33363661257</v>
      </c>
      <c r="AJ22" s="15">
        <f>SUM(AE22:AI22)</f>
        <v>6207095.0005336991</v>
      </c>
    </row>
    <row r="23" spans="1:36" ht="16" thickBot="1" x14ac:dyDescent="0.4">
      <c r="A23" s="29" t="s">
        <v>27</v>
      </c>
      <c r="C23" s="28">
        <f>'[7] 2022 - 2024 Combined Table A1'!$I$23</f>
        <v>12300907</v>
      </c>
      <c r="D23" s="28">
        <f>'[7] 2022 - 2024 Combined Table A1'!$J$23</f>
        <v>6996241.4000000004</v>
      </c>
      <c r="E23" s="9">
        <f>'[8]2022 - 2024 Combined Table A1'!$H$23</f>
        <v>270988</v>
      </c>
      <c r="F23" s="9">
        <f>'[8]2022 - 2024 Combined Table A1'!$I$23</f>
        <v>94822</v>
      </c>
      <c r="G23" s="9">
        <f>'[8]2022 - 2024 Combined Table A1'!$J$23</f>
        <v>428445</v>
      </c>
      <c r="H23" s="27">
        <f>SUM(C23:G23)</f>
        <v>20091403.399999999</v>
      </c>
      <c r="J23" s="18">
        <f>'[9] 2022 - 2024 Combined Table A1'!M23</f>
        <v>14526524.838563601</v>
      </c>
      <c r="K23" s="28">
        <f>'[7] 2022 - 2024 Combined Table A1'!$N$23</f>
        <v>3821696.1953510051</v>
      </c>
      <c r="L23" s="9">
        <f>'[10]2022 - 2024 Combined Table A1'!L23</f>
        <v>487946.61648411001</v>
      </c>
      <c r="M23" s="9">
        <f>'[8]2022 - 2024 Combined Table A1'!$M$23</f>
        <v>433484.85750000004</v>
      </c>
      <c r="N23" s="9">
        <f>'[8]2022 - 2024 Combined Table A1'!$N$23</f>
        <v>314296.37</v>
      </c>
      <c r="O23" s="27">
        <f>SUM(J23:N23)</f>
        <v>19583948.877898719</v>
      </c>
      <c r="Q23" s="28">
        <f>'[9] 2022 - 2024 Combined Table A1'!Q23</f>
        <v>11843209.838563601</v>
      </c>
      <c r="R23" s="9">
        <f>'[9] 2022 - 2024 Combined Table A1'!R23</f>
        <v>3642400.3144699959</v>
      </c>
      <c r="S23" s="9">
        <f>'[10]2022 - 2024 Combined Table A1'!P23</f>
        <v>733132.61648411001</v>
      </c>
      <c r="T23" s="9">
        <f>'[10]2022 - 2024 Combined Table A1'!Q23</f>
        <v>475581.6991567784</v>
      </c>
      <c r="U23" s="27">
        <f>'[10]2022 - 2024 Combined Table A1'!R23</f>
        <v>296670.67067276919</v>
      </c>
      <c r="V23" s="27">
        <f>SUM(Q23:U23)</f>
        <v>16990995.139347252</v>
      </c>
      <c r="X23" s="28">
        <f>'[9] 2022 - 2024 Combined Table A1'!U23</f>
        <v>12363153.648563601</v>
      </c>
      <c r="Y23" s="9">
        <f>'[9] 2022 - 2024 Combined Table A1'!V23</f>
        <v>3578597.2377529265</v>
      </c>
      <c r="Z23" s="9">
        <f>'[10]2022 - 2024 Combined Table A1'!T23</f>
        <v>733132.61648411001</v>
      </c>
      <c r="AA23" s="9">
        <f>'[10]2022 - 2024 Combined Table A1'!U23</f>
        <v>484607.63636258419</v>
      </c>
      <c r="AB23" s="9">
        <f>'[10]2022 - 2024 Combined Table A1'!V23</f>
        <v>299601.97893783054</v>
      </c>
      <c r="AC23" s="27">
        <f>SUM(X23:AB23)</f>
        <v>17459093.118101049</v>
      </c>
      <c r="AE23" s="27">
        <f>'[9] 2022 - 2024 Combined Table A1'!Y23</f>
        <v>12225939.228563601</v>
      </c>
      <c r="AF23" s="27">
        <f>'[9] 2022 - 2024 Combined Table A1'!Z23</f>
        <v>3552677.5686673457</v>
      </c>
      <c r="AG23" s="27">
        <f>'[10]2022 - 2024 Combined Table A1'!X23</f>
        <v>733132.61648411001</v>
      </c>
      <c r="AH23" s="27">
        <f>'[10]2022 - 2024 Combined Table A1'!Y23</f>
        <v>487010.16689513868</v>
      </c>
      <c r="AI23" s="27">
        <f>'[10]2022 - 2024 Combined Table A1'!Z23</f>
        <v>303296.91218223737</v>
      </c>
      <c r="AJ23" s="27">
        <f>SUM(AE23:AI23)</f>
        <v>17302056.492792435</v>
      </c>
    </row>
    <row r="24" spans="1:36" s="4" customFormat="1" ht="16" thickBot="1" x14ac:dyDescent="0.4">
      <c r="A24" s="17" t="s">
        <v>26</v>
      </c>
      <c r="B24" s="5"/>
      <c r="C24" s="59">
        <f t="shared" ref="C24:H24" si="10">SUM(C20:C23)</f>
        <v>60768165</v>
      </c>
      <c r="D24" s="16">
        <f t="shared" si="10"/>
        <v>21148010.800000001</v>
      </c>
      <c r="E24" s="16">
        <f t="shared" si="10"/>
        <v>5165700</v>
      </c>
      <c r="F24" s="16">
        <f t="shared" si="10"/>
        <v>5042520</v>
      </c>
      <c r="G24" s="16">
        <f t="shared" si="10"/>
        <v>4334980</v>
      </c>
      <c r="H24" s="16">
        <f t="shared" si="10"/>
        <v>96459375.800000012</v>
      </c>
      <c r="I24" s="5"/>
      <c r="J24" s="16">
        <f t="shared" ref="J24:O24" si="11">SUM(J20:J23)</f>
        <v>68049206.678755432</v>
      </c>
      <c r="K24" s="16">
        <f t="shared" si="11"/>
        <v>17068166.637480948</v>
      </c>
      <c r="L24" s="16">
        <f t="shared" si="11"/>
        <v>6202896.4821190303</v>
      </c>
      <c r="M24" s="16">
        <f t="shared" si="11"/>
        <v>3690488.7823557458</v>
      </c>
      <c r="N24" s="16">
        <f t="shared" si="11"/>
        <v>2707681.0126982504</v>
      </c>
      <c r="O24" s="16">
        <f t="shared" si="11"/>
        <v>97718439.593409404</v>
      </c>
      <c r="P24" s="5"/>
      <c r="Q24" s="16">
        <f t="shared" ref="Q24:V24" si="12">SUM(Q20:Q23)</f>
        <v>59242601.678755432</v>
      </c>
      <c r="R24" s="16">
        <f t="shared" si="12"/>
        <v>16135224.876856387</v>
      </c>
      <c r="S24" s="16">
        <f t="shared" si="12"/>
        <v>9427111.9721190296</v>
      </c>
      <c r="T24" s="16">
        <f t="shared" si="12"/>
        <v>4212169.957028525</v>
      </c>
      <c r="U24" s="16">
        <f t="shared" si="12"/>
        <v>3478440.7283582515</v>
      </c>
      <c r="V24" s="16">
        <f t="shared" si="12"/>
        <v>92495549.213117629</v>
      </c>
      <c r="W24" s="5"/>
      <c r="X24" s="16">
        <f t="shared" ref="X24:AC24" si="13">SUM(X20:X23)</f>
        <v>59536992.67875544</v>
      </c>
      <c r="Y24" s="16">
        <f t="shared" si="13"/>
        <v>15676216.780372668</v>
      </c>
      <c r="Z24" s="16">
        <f t="shared" si="13"/>
        <v>9429312.9721190296</v>
      </c>
      <c r="AA24" s="16">
        <f t="shared" si="13"/>
        <v>4324023.0400326578</v>
      </c>
      <c r="AB24" s="16">
        <f t="shared" si="13"/>
        <v>3520860.259344765</v>
      </c>
      <c r="AC24" s="16">
        <f t="shared" si="13"/>
        <v>92487405.730624557</v>
      </c>
      <c r="AD24" s="5"/>
      <c r="AE24" s="6">
        <f t="shared" ref="AE24:AJ24" si="14">SUM(AE20:AE23)</f>
        <v>58883590.678755425</v>
      </c>
      <c r="AF24" s="6">
        <f t="shared" si="14"/>
        <v>15562674.427191783</v>
      </c>
      <c r="AG24" s="6">
        <f t="shared" si="14"/>
        <v>9429312.9721190296</v>
      </c>
      <c r="AH24" s="6">
        <f t="shared" si="14"/>
        <v>4345460.171017888</v>
      </c>
      <c r="AI24" s="6">
        <f t="shared" si="14"/>
        <v>3564282.3477678299</v>
      </c>
      <c r="AJ24" s="6">
        <f t="shared" si="14"/>
        <v>91785320.596851975</v>
      </c>
    </row>
    <row r="25" spans="1:36" ht="17.25" customHeight="1" thickBot="1" x14ac:dyDescent="0.4">
      <c r="A25" s="79" t="s">
        <v>25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3"/>
      <c r="AD25" s="71"/>
      <c r="AE25" s="71"/>
      <c r="AF25" s="71"/>
      <c r="AG25" s="71"/>
      <c r="AH25" s="71"/>
      <c r="AI25" s="71"/>
      <c r="AJ25" s="71"/>
    </row>
    <row r="26" spans="1:36" ht="15" customHeight="1" thickBot="1" x14ac:dyDescent="0.4">
      <c r="A26" s="11" t="s">
        <v>24</v>
      </c>
      <c r="B26" s="11"/>
      <c r="C26" s="12">
        <f>'[7] 2022 - 2024 Combined Table A1'!$I$26</f>
        <v>2510466.7000000002</v>
      </c>
      <c r="D26" s="12">
        <f>'[7] 2022 - 2024 Combined Table A1'!$J$26</f>
        <v>610010</v>
      </c>
      <c r="E26" s="57">
        <f>'[8]2022 - 2024 Combined Table A1'!$H$26</f>
        <v>0</v>
      </c>
      <c r="F26" s="57">
        <f>'[8]2022 - 2024 Combined Table A1'!$H$26</f>
        <v>0</v>
      </c>
      <c r="G26" s="57">
        <f>'[8]2022 - 2024 Combined Table A1'!$J$26</f>
        <v>0</v>
      </c>
      <c r="H26" s="12">
        <f>SUM(C26:G26)</f>
        <v>3120476.7</v>
      </c>
      <c r="I26" s="11"/>
      <c r="J26" s="12">
        <f>'[9] 2022 - 2024 Combined Table A1'!M26</f>
        <v>3340000</v>
      </c>
      <c r="K26" s="12">
        <f>'[7] 2022 - 2024 Combined Table A1'!$N$26</f>
        <v>565015.14991220902</v>
      </c>
      <c r="L26" s="57">
        <f>'[10]2022 - 2024 Combined Table A1'!L26</f>
        <v>0</v>
      </c>
      <c r="M26" s="57">
        <f>'[8]2022 - 2024 Combined Table A1'!$M$26</f>
        <v>72927</v>
      </c>
      <c r="N26" s="57">
        <f>'[8]2022 - 2024 Combined Table A1'!$N$26</f>
        <v>198351.5</v>
      </c>
      <c r="O26" s="12">
        <f>SUM(J26:N26)</f>
        <v>4176293.6499122093</v>
      </c>
      <c r="P26" s="11"/>
      <c r="Q26" s="12">
        <f>'[9] 2022 - 2024 Combined Table A1'!Q26</f>
        <v>3082000</v>
      </c>
      <c r="R26" s="12">
        <f>'[9] 2022 - 2024 Combined Table A1'!R26</f>
        <v>687093.95991220907</v>
      </c>
      <c r="S26" s="57">
        <f>'[10]2022 - 2024 Combined Table A1'!P26</f>
        <v>0</v>
      </c>
      <c r="T26" s="57">
        <f>'[10]2022 - 2024 Combined Table A1'!Q26</f>
        <v>151002.5</v>
      </c>
      <c r="U26" s="12">
        <f>'[10]2022 - 2024 Combined Table A1'!R26</f>
        <v>206534</v>
      </c>
      <c r="V26" s="12">
        <f>SUM(Q26:U26)</f>
        <v>4126630.4599122088</v>
      </c>
      <c r="W26" s="11"/>
      <c r="X26" s="12">
        <f>'[9] 2022 - 2024 Combined Table A1'!U26</f>
        <v>3390200.0000000005</v>
      </c>
      <c r="Y26" s="12">
        <f>'[9] 2022 - 2024 Combined Table A1'!V26</f>
        <v>833588.14991220902</v>
      </c>
      <c r="Z26" s="57">
        <f>'[10]2022 - 2024 Combined Table A1'!T26</f>
        <v>0</v>
      </c>
      <c r="AA26" s="57">
        <f>'[10]2022 - 2024 Combined Table A1'!U26</f>
        <v>156408.42499999999</v>
      </c>
      <c r="AB26" s="57">
        <f>'[10]2022 - 2024 Combined Table A1'!V26</f>
        <v>214716.5</v>
      </c>
      <c r="AC26" s="12">
        <f>SUM(X26:AB26)</f>
        <v>4594913.0749122091</v>
      </c>
      <c r="AD26" s="11"/>
      <c r="AE26" s="12">
        <f>'[9] 2022 - 2024 Combined Table A1'!Y26</f>
        <v>3729220.0000000009</v>
      </c>
      <c r="AF26" s="12">
        <f>'[9] 2022 - 2024 Combined Table A1'!Z26</f>
        <v>833588.14991220902</v>
      </c>
      <c r="AG26" s="57">
        <f>'[10]2022 - 2024 Combined Table A1'!X26</f>
        <v>0</v>
      </c>
      <c r="AH26" s="57">
        <f>'[10]2022 - 2024 Combined Table A1'!Y26</f>
        <v>156408.42499999999</v>
      </c>
      <c r="AI26" s="57">
        <f>'[10]2022 - 2024 Combined Table A1'!Z26</f>
        <v>214716.5</v>
      </c>
      <c r="AJ26" s="12">
        <f>SUM(AE26:AI26)</f>
        <v>4933933.07491221</v>
      </c>
    </row>
    <row r="27" spans="1:36" ht="15" customHeight="1" thickBot="1" x14ac:dyDescent="0.4">
      <c r="A27" s="11" t="s">
        <v>23</v>
      </c>
      <c r="B27" s="11"/>
      <c r="C27" s="12">
        <f>'[7] 2022 - 2024 Combined Table A1'!$I$27</f>
        <v>3375612.57</v>
      </c>
      <c r="D27" s="12">
        <f>'[7] 2022 - 2024 Combined Table A1'!$J$27</f>
        <v>174610</v>
      </c>
      <c r="E27" s="14">
        <f>'[8]2022 - 2024 Combined Table A1'!$H$27</f>
        <v>0</v>
      </c>
      <c r="F27" s="14">
        <f>'[8]2022 - 2024 Combined Table A1'!$H$27</f>
        <v>0</v>
      </c>
      <c r="G27" s="14">
        <f>'[8]2022 - 2024 Combined Table A1'!$J$27</f>
        <v>0</v>
      </c>
      <c r="H27" s="12">
        <f>SUM(C27:G27)</f>
        <v>3550222.57</v>
      </c>
      <c r="I27" s="11"/>
      <c r="J27" s="12">
        <f>'[9] 2022 - 2024 Combined Table A1'!M27</f>
        <v>4753000</v>
      </c>
      <c r="K27" s="12">
        <f>'[7] 2022 - 2024 Combined Table A1'!$N$27</f>
        <v>359419.180087791</v>
      </c>
      <c r="L27" s="57">
        <f>'[10]2022 - 2024 Combined Table A1'!L27</f>
        <v>0</v>
      </c>
      <c r="M27" s="14">
        <f>'[8]2022 - 2024 Combined Table A1'!$M$27</f>
        <v>183176</v>
      </c>
      <c r="N27" s="14">
        <f>'[8]2022 - 2024 Combined Table A1'!$N$27</f>
        <v>183176</v>
      </c>
      <c r="O27" s="12">
        <f>SUM(J27:N27)</f>
        <v>5478771.1800877908</v>
      </c>
      <c r="P27" s="11"/>
      <c r="Q27" s="12">
        <f>'[9] 2022 - 2024 Combined Table A1'!Q27</f>
        <v>4380590</v>
      </c>
      <c r="R27" s="12">
        <f>'[9] 2022 - 2024 Combined Table A1'!R27</f>
        <v>424129.180087791</v>
      </c>
      <c r="S27" s="57">
        <f>'[10]2022 - 2024 Combined Table A1'!P27</f>
        <v>0</v>
      </c>
      <c r="T27" s="14">
        <f>'[10]2022 - 2024 Combined Table A1'!Q27</f>
        <v>187384.76</v>
      </c>
      <c r="U27" s="12">
        <f>'[10]2022 - 2024 Combined Table A1'!R27</f>
        <v>200259.76</v>
      </c>
      <c r="V27" s="12">
        <f>SUM(Q27:U27)</f>
        <v>5192363.7000877904</v>
      </c>
      <c r="W27" s="11"/>
      <c r="X27" s="12">
        <f>'[9] 2022 - 2024 Combined Table A1'!U27</f>
        <v>4818649</v>
      </c>
      <c r="Y27" s="12">
        <f>'[9] 2022 - 2024 Combined Table A1'!V27</f>
        <v>492859.180087791</v>
      </c>
      <c r="Z27" s="57">
        <f>'[10]2022 - 2024 Combined Table A1'!T27</f>
        <v>0</v>
      </c>
      <c r="AA27" s="14">
        <f>'[10]2022 - 2024 Combined Table A1'!U27</f>
        <v>191719.78279999999</v>
      </c>
      <c r="AB27" s="14">
        <f>'[10]2022 - 2024 Combined Table A1'!V27</f>
        <v>204981.03279999999</v>
      </c>
      <c r="AC27" s="12">
        <f>SUM(X27:AB27)</f>
        <v>5708208.9956877911</v>
      </c>
      <c r="AD27" s="11"/>
      <c r="AE27" s="12">
        <f>'[9] 2022 - 2024 Combined Table A1'!Y27</f>
        <v>5300513.9000000004</v>
      </c>
      <c r="AF27" s="12">
        <f>'[9] 2022 - 2024 Combined Table A1'!Z27</f>
        <v>492859.180087791</v>
      </c>
      <c r="AG27" s="57">
        <f>'[10]2022 - 2024 Combined Table A1'!X27</f>
        <v>0</v>
      </c>
      <c r="AH27" s="14">
        <f>'[10]2022 - 2024 Combined Table A1'!Y27</f>
        <v>191719.78279999999</v>
      </c>
      <c r="AI27" s="14">
        <f>'[10]2022 - 2024 Combined Table A1'!Z27</f>
        <v>204981.03279999999</v>
      </c>
      <c r="AJ27" s="12">
        <f>SUM(AE27:AI27)</f>
        <v>6190073.8956877915</v>
      </c>
    </row>
    <row r="28" spans="1:36" s="4" customFormat="1" ht="16" thickBot="1" x14ac:dyDescent="0.4">
      <c r="A28" s="8" t="s">
        <v>22</v>
      </c>
      <c r="B28" s="7"/>
      <c r="C28" s="6">
        <f t="shared" ref="C28:H28" si="15">SUM(C26:C27)</f>
        <v>5886079.2699999996</v>
      </c>
      <c r="D28" s="6">
        <f t="shared" si="15"/>
        <v>784620</v>
      </c>
      <c r="E28" s="6">
        <f t="shared" si="15"/>
        <v>0</v>
      </c>
      <c r="F28" s="6">
        <f t="shared" si="15"/>
        <v>0</v>
      </c>
      <c r="G28" s="6">
        <f t="shared" si="15"/>
        <v>0</v>
      </c>
      <c r="H28" s="6">
        <f t="shared" si="15"/>
        <v>6670699.2699999996</v>
      </c>
      <c r="I28" s="7"/>
      <c r="J28" s="6">
        <f t="shared" ref="J28:O28" si="16">SUM(J26:J27)</f>
        <v>8093000</v>
      </c>
      <c r="K28" s="6">
        <f t="shared" si="16"/>
        <v>924434.33000000007</v>
      </c>
      <c r="L28" s="6">
        <f t="shared" si="16"/>
        <v>0</v>
      </c>
      <c r="M28" s="6">
        <f t="shared" si="16"/>
        <v>256103</v>
      </c>
      <c r="N28" s="6">
        <f t="shared" si="16"/>
        <v>381527.5</v>
      </c>
      <c r="O28" s="6">
        <f t="shared" si="16"/>
        <v>9655064.8300000001</v>
      </c>
      <c r="P28" s="7"/>
      <c r="Q28" s="6">
        <f t="shared" ref="Q28:V28" si="17">SUM(Q26:Q27)</f>
        <v>7462590</v>
      </c>
      <c r="R28" s="6">
        <f t="shared" si="17"/>
        <v>1111223.1400000001</v>
      </c>
      <c r="S28" s="6">
        <f t="shared" si="17"/>
        <v>0</v>
      </c>
      <c r="T28" s="6">
        <f t="shared" si="17"/>
        <v>338387.26</v>
      </c>
      <c r="U28" s="6">
        <f t="shared" si="17"/>
        <v>406793.76</v>
      </c>
      <c r="V28" s="6">
        <f t="shared" si="17"/>
        <v>9318994.1600000001</v>
      </c>
      <c r="W28" s="7"/>
      <c r="X28" s="6">
        <f t="shared" ref="X28:AC28" si="18">SUM(X26:X27)</f>
        <v>8208849</v>
      </c>
      <c r="Y28" s="6">
        <f t="shared" si="18"/>
        <v>1326447.33</v>
      </c>
      <c r="Z28" s="6">
        <f t="shared" si="18"/>
        <v>0</v>
      </c>
      <c r="AA28" s="6">
        <f t="shared" si="18"/>
        <v>348128.20779999997</v>
      </c>
      <c r="AB28" s="6">
        <f t="shared" si="18"/>
        <v>419697.53279999999</v>
      </c>
      <c r="AC28" s="6">
        <f t="shared" si="18"/>
        <v>10303122.070599999</v>
      </c>
      <c r="AD28" s="7"/>
      <c r="AE28" s="6">
        <f t="shared" ref="AE28:AJ28" si="19">SUM(AE26:AE27)</f>
        <v>9029733.9000000022</v>
      </c>
      <c r="AF28" s="6">
        <f t="shared" si="19"/>
        <v>1326447.33</v>
      </c>
      <c r="AG28" s="6">
        <f t="shared" si="19"/>
        <v>0</v>
      </c>
      <c r="AH28" s="6">
        <f t="shared" si="19"/>
        <v>348128.20779999997</v>
      </c>
      <c r="AI28" s="6">
        <f t="shared" si="19"/>
        <v>419697.53279999999</v>
      </c>
      <c r="AJ28" s="6">
        <f t="shared" si="19"/>
        <v>11124006.970600002</v>
      </c>
    </row>
    <row r="29" spans="1:36" ht="17.25" customHeight="1" thickBot="1" x14ac:dyDescent="0.4">
      <c r="A29" s="72" t="s">
        <v>21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3"/>
      <c r="AD29" s="71"/>
      <c r="AE29" s="71"/>
      <c r="AF29" s="71"/>
      <c r="AG29" s="71"/>
      <c r="AH29" s="71"/>
      <c r="AI29" s="71"/>
      <c r="AJ29" s="71"/>
    </row>
    <row r="30" spans="1:36" x14ac:dyDescent="0.35">
      <c r="A30" s="26" t="s">
        <v>56</v>
      </c>
      <c r="C30" s="21">
        <f>'[7] 2022 - 2024 Combined Table A1'!$I$30</f>
        <v>287255</v>
      </c>
      <c r="D30" s="21">
        <f>'[7] 2022 - 2024 Combined Table A1'!$J$30</f>
        <v>128510.55</v>
      </c>
      <c r="E30" s="15">
        <f>'[8]2022 - 2024 Combined Table A1'!$H$30</f>
        <v>31386.33</v>
      </c>
      <c r="F30" s="15">
        <f>'[8]2022 - 2024 Combined Table A1'!$I$30</f>
        <v>25240</v>
      </c>
      <c r="G30" s="15">
        <f>'[8]2022 - 2024 Combined Table A1'!$J$30</f>
        <v>22829</v>
      </c>
      <c r="H30" s="15">
        <f>SUM(C30:G30)</f>
        <v>495220.88</v>
      </c>
      <c r="J30" s="21">
        <f>'[9] 2022 - 2024 Combined Table A1'!M30</f>
        <v>736000</v>
      </c>
      <c r="K30" s="21">
        <f>'[7] 2022 - 2024 Combined Table A1'!$N$30</f>
        <v>183999.93058740845</v>
      </c>
      <c r="L30" s="15">
        <f>'[10]2022 - 2024 Combined Table A1'!L30</f>
        <v>76666.67</v>
      </c>
      <c r="M30" s="15">
        <f>'[8]2022 - 2024 Combined Table A1'!$M$30</f>
        <v>76667.08128046451</v>
      </c>
      <c r="N30" s="15">
        <f>'[8]2022 - 2024 Combined Table A1'!$N$30</f>
        <v>76667.17778046451</v>
      </c>
      <c r="O30" s="15">
        <f>SUM(J30:N30)</f>
        <v>1150000.8596483376</v>
      </c>
      <c r="Q30" s="21">
        <f>'[9] 2022 - 2024 Combined Table A1'!Q30</f>
        <v>736000</v>
      </c>
      <c r="R30" s="21">
        <f>'[9] 2022 - 2024 Combined Table A1'!R30</f>
        <v>183999.93058740845</v>
      </c>
      <c r="S30" s="15">
        <f>'[10]2022 - 2024 Combined Table A1'!P30</f>
        <v>76666.67</v>
      </c>
      <c r="T30" s="15">
        <f>'[10]2022 - 2024 Combined Table A1'!Q30</f>
        <v>76667.08128046451</v>
      </c>
      <c r="U30" s="15">
        <f>'[10]2022 - 2024 Combined Table A1'!R30</f>
        <v>76666.667780464501</v>
      </c>
      <c r="V30" s="15">
        <f>SUM(Q30:U30)</f>
        <v>1150000.3496483376</v>
      </c>
      <c r="X30" s="21">
        <f>'[9] 2022 - 2024 Combined Table A1'!U30</f>
        <v>736000</v>
      </c>
      <c r="Y30" s="21">
        <f>'[9] 2022 - 2024 Combined Table A1'!V30</f>
        <v>183999.93058740845</v>
      </c>
      <c r="Z30" s="15">
        <f>'[10]2022 - 2024 Combined Table A1'!T30</f>
        <v>76666.67</v>
      </c>
      <c r="AA30" s="15">
        <f>'[10]2022 - 2024 Combined Table A1'!U30</f>
        <v>76667.08128046451</v>
      </c>
      <c r="AB30" s="15">
        <f>'[10]2022 - 2024 Combined Table A1'!V30</f>
        <v>76666.667780464501</v>
      </c>
      <c r="AC30" s="15">
        <f>SUM(X30:AB30)</f>
        <v>1150000.3496483376</v>
      </c>
      <c r="AE30" s="21">
        <f>'[9] 2022 - 2024 Combined Table A1'!Y30</f>
        <v>736000</v>
      </c>
      <c r="AF30" s="21">
        <f>'[9] 2022 - 2024 Combined Table A1'!Z30</f>
        <v>183999.93058740845</v>
      </c>
      <c r="AG30" s="15">
        <f>'[10]2022 - 2024 Combined Table A1'!X30</f>
        <v>76666.67</v>
      </c>
      <c r="AH30" s="15">
        <f>'[10]2022 - 2024 Combined Table A1'!Y30</f>
        <v>76667.08128046451</v>
      </c>
      <c r="AI30" s="15">
        <f>'[10]2022 - 2024 Combined Table A1'!Z30</f>
        <v>76666.667780464501</v>
      </c>
      <c r="AJ30" s="15">
        <f>SUM(AE30:AI30)</f>
        <v>1150000.3496483376</v>
      </c>
    </row>
    <row r="31" spans="1:36" x14ac:dyDescent="0.35">
      <c r="A31" s="19" t="s">
        <v>20</v>
      </c>
      <c r="C31" s="18">
        <f>'[7] 2022 - 2024 Combined Table A1'!$I$31</f>
        <v>323082</v>
      </c>
      <c r="D31" s="18">
        <f>'[7] 2022 - 2024 Combined Table A1'!$J$31</f>
        <v>100986.5</v>
      </c>
      <c r="E31" s="14">
        <f>'[8]2022 - 2024 Combined Table A1'!$H$31</f>
        <v>22485.49</v>
      </c>
      <c r="F31" s="14">
        <f>'[8]2022 - 2024 Combined Table A1'!$I$31</f>
        <v>15434</v>
      </c>
      <c r="G31" s="14">
        <f>'[8]2022 - 2024 Combined Table A1'!$J$31</f>
        <v>15434</v>
      </c>
      <c r="H31" s="14">
        <f>SUM(C31:G31)</f>
        <v>477421.99</v>
      </c>
      <c r="J31" s="21">
        <f>'[9] 2022 - 2024 Combined Table A1'!M31</f>
        <v>893600</v>
      </c>
      <c r="K31" s="18">
        <f>'[7] 2022 - 2024 Combined Table A1'!$N$31</f>
        <v>198399.95775061124</v>
      </c>
      <c r="L31" s="15">
        <f>'[10]2022 - 2024 Combined Table A1'!L31</f>
        <v>82666.67</v>
      </c>
      <c r="M31" s="14">
        <f>'[8]2022 - 2024 Combined Table A1'!$M$31</f>
        <v>82666.66</v>
      </c>
      <c r="N31" s="14">
        <f>'[8]2022 - 2024 Combined Table A1'!$N$31</f>
        <v>82666.66</v>
      </c>
      <c r="O31" s="14">
        <f>SUM(J31:N31)</f>
        <v>1339999.947750611</v>
      </c>
      <c r="Q31" s="21">
        <f>'[9] 2022 - 2024 Combined Table A1'!Q31</f>
        <v>793600</v>
      </c>
      <c r="R31" s="21">
        <f>'[9] 2022 - 2024 Combined Table A1'!R31</f>
        <v>198399.95775061124</v>
      </c>
      <c r="S31" s="15">
        <f>'[10]2022 - 2024 Combined Table A1'!P31</f>
        <v>82666.67</v>
      </c>
      <c r="T31" s="15">
        <f>'[10]2022 - 2024 Combined Table A1'!Q31</f>
        <v>82666.66</v>
      </c>
      <c r="U31" s="15">
        <f>'[10]2022 - 2024 Combined Table A1'!R31</f>
        <v>82666.66</v>
      </c>
      <c r="V31" s="14">
        <f>SUM(Q31:U31)</f>
        <v>1239999.947750611</v>
      </c>
      <c r="X31" s="21">
        <f>'[9] 2022 - 2024 Combined Table A1'!U31</f>
        <v>793600</v>
      </c>
      <c r="Y31" s="21">
        <f>'[9] 2022 - 2024 Combined Table A1'!V31</f>
        <v>198399.95775061124</v>
      </c>
      <c r="Z31" s="15">
        <f>'[10]2022 - 2024 Combined Table A1'!T31</f>
        <v>82666.67</v>
      </c>
      <c r="AA31" s="15">
        <f>'[10]2022 - 2024 Combined Table A1'!U31</f>
        <v>82666.66</v>
      </c>
      <c r="AB31" s="15">
        <f>'[10]2022 - 2024 Combined Table A1'!V31</f>
        <v>82666.66</v>
      </c>
      <c r="AC31" s="14">
        <f>SUM(X31:AB31)</f>
        <v>1239999.947750611</v>
      </c>
      <c r="AE31" s="21">
        <f>'[9] 2022 - 2024 Combined Table A1'!Y31</f>
        <v>793600</v>
      </c>
      <c r="AF31" s="21">
        <f>'[9] 2022 - 2024 Combined Table A1'!Z31</f>
        <v>198399.95775061124</v>
      </c>
      <c r="AG31" s="15">
        <f>'[10]2022 - 2024 Combined Table A1'!X31</f>
        <v>82666.67</v>
      </c>
      <c r="AH31" s="14">
        <f>'[10]2022 - 2024 Combined Table A1'!Y31</f>
        <v>82666.66</v>
      </c>
      <c r="AI31" s="14">
        <f>'[10]2022 - 2024 Combined Table A1'!Z31</f>
        <v>82666.66</v>
      </c>
      <c r="AJ31" s="14">
        <f>SUM(AE31:AI31)</f>
        <v>1239999.947750611</v>
      </c>
    </row>
    <row r="32" spans="1:36" x14ac:dyDescent="0.35">
      <c r="A32" s="19" t="s">
        <v>19</v>
      </c>
      <c r="C32" s="18">
        <f>'[7] 2022 - 2024 Combined Table A1'!$I$32</f>
        <v>562598</v>
      </c>
      <c r="D32" s="18">
        <f>'[7] 2022 - 2024 Combined Table A1'!$J$32</f>
        <v>107074</v>
      </c>
      <c r="E32" s="14">
        <f>'[8]2022 - 2024 Combined Table A1'!$H$32</f>
        <v>36300</v>
      </c>
      <c r="F32" s="14">
        <f>'[8]2022 - 2024 Combined Table A1'!$I$32</f>
        <v>17227</v>
      </c>
      <c r="G32" s="14">
        <f>'[8]2022 - 2024 Combined Table A1'!$J$32</f>
        <v>17227</v>
      </c>
      <c r="H32" s="14">
        <f>SUM(C32:G32)</f>
        <v>740426</v>
      </c>
      <c r="J32" s="21">
        <f>'[9] 2022 - 2024 Combined Table A1'!M32</f>
        <v>768000</v>
      </c>
      <c r="K32" s="18">
        <f>'[7] 2022 - 2024 Combined Table A1'!$N$32</f>
        <v>192000.40329138338</v>
      </c>
      <c r="L32" s="15">
        <f>'[10]2022 - 2024 Combined Table A1'!L32</f>
        <v>80000</v>
      </c>
      <c r="M32" s="14">
        <f>'[8]2022 - 2024 Combined Table A1'!$M$32</f>
        <v>79999.78509823716</v>
      </c>
      <c r="N32" s="14">
        <f>'[8]2022 - 2024 Combined Table A1'!$N$32</f>
        <v>80000.011098237155</v>
      </c>
      <c r="O32" s="14">
        <f>SUM(J32:N32)</f>
        <v>1200000.1994878578</v>
      </c>
      <c r="Q32" s="21">
        <f>'[9] 2022 - 2024 Combined Table A1'!Q32</f>
        <v>768000</v>
      </c>
      <c r="R32" s="21">
        <f>'[9] 2022 - 2024 Combined Table A1'!R32</f>
        <v>192000.40329138338</v>
      </c>
      <c r="S32" s="15">
        <f>'[10]2022 - 2024 Combined Table A1'!P32</f>
        <v>80000</v>
      </c>
      <c r="T32" s="15">
        <f>'[10]2022 - 2024 Combined Table A1'!Q32</f>
        <v>79999.78509823716</v>
      </c>
      <c r="U32" s="15">
        <f>'[10]2022 - 2024 Combined Table A1'!R32</f>
        <v>79999.991098237166</v>
      </c>
      <c r="V32" s="14">
        <f>SUM(Q32:U32)</f>
        <v>1200000.1794878577</v>
      </c>
      <c r="X32" s="21">
        <f>'[9] 2022 - 2024 Combined Table A1'!U32</f>
        <v>806400</v>
      </c>
      <c r="Y32" s="21">
        <f>'[9] 2022 - 2024 Combined Table A1'!V32</f>
        <v>192000.40329138338</v>
      </c>
      <c r="Z32" s="15">
        <f>'[10]2022 - 2024 Combined Table A1'!T32</f>
        <v>80000</v>
      </c>
      <c r="AA32" s="15">
        <f>'[10]2022 - 2024 Combined Table A1'!U32</f>
        <v>79999.78509823716</v>
      </c>
      <c r="AB32" s="15">
        <f>'[10]2022 - 2024 Combined Table A1'!V32</f>
        <v>79999.991098237166</v>
      </c>
      <c r="AC32" s="14">
        <f>SUM(X32:AB32)</f>
        <v>1238400.1794878577</v>
      </c>
      <c r="AE32" s="21">
        <f>'[9] 2022 - 2024 Combined Table A1'!Y32</f>
        <v>846720</v>
      </c>
      <c r="AF32" s="21">
        <f>'[9] 2022 - 2024 Combined Table A1'!Z32</f>
        <v>192000.40329138338</v>
      </c>
      <c r="AG32" s="15">
        <f>'[10]2022 - 2024 Combined Table A1'!X32</f>
        <v>80000</v>
      </c>
      <c r="AH32" s="14">
        <f>'[10]2022 - 2024 Combined Table A1'!Y32</f>
        <v>79999.78509823716</v>
      </c>
      <c r="AI32" s="14">
        <f>'[10]2022 - 2024 Combined Table A1'!Z32</f>
        <v>79999.991098237166</v>
      </c>
      <c r="AJ32" s="14">
        <f>SUM(AE32:AI32)</f>
        <v>1278720.1794878577</v>
      </c>
    </row>
    <row r="33" spans="1:36" ht="16" thickBot="1" x14ac:dyDescent="0.4">
      <c r="A33" s="19" t="s">
        <v>18</v>
      </c>
      <c r="C33" s="18">
        <f>'[7] 2022 - 2024 Combined Table A1'!$I$33</f>
        <v>876300.83</v>
      </c>
      <c r="D33" s="18">
        <f>'[7] 2022 - 2024 Combined Table A1'!$J$33</f>
        <v>0</v>
      </c>
      <c r="E33" s="9">
        <f>'[8]2022 - 2024 Combined Table A1'!$H$33</f>
        <v>137851</v>
      </c>
      <c r="F33" s="9">
        <f>'[8]2022 - 2024 Combined Table A1'!$I$33</f>
        <v>0</v>
      </c>
      <c r="G33" s="9">
        <f>'[8]2022 - 2024 Combined Table A1'!$J$33</f>
        <v>0</v>
      </c>
      <c r="H33" s="9">
        <f>SUM(C33:G33)</f>
        <v>1014151.83</v>
      </c>
      <c r="J33" s="21">
        <f>'[9] 2022 - 2024 Combined Table A1'!M33</f>
        <v>450000</v>
      </c>
      <c r="K33" s="18">
        <f>'[7] 2022 - 2024 Combined Table A1'!$N$33</f>
        <v>80000.352947476989</v>
      </c>
      <c r="L33" s="15">
        <f>'[10]2022 - 2024 Combined Table A1'!L33</f>
        <v>70000</v>
      </c>
      <c r="M33" s="9">
        <f>'[8]2022 - 2024 Combined Table A1'!$M$33</f>
        <v>50000.1191625832</v>
      </c>
      <c r="N33" s="9">
        <f>'[8]2022 - 2024 Combined Table A1'!$N$33</f>
        <v>49999.721162583199</v>
      </c>
      <c r="O33" s="9">
        <f>SUM(J33:N33)</f>
        <v>700000.19327264349</v>
      </c>
      <c r="Q33" s="21">
        <f>'[9] 2022 - 2024 Combined Table A1'!Q33</f>
        <v>400000</v>
      </c>
      <c r="R33" s="21">
        <f>'[9] 2022 - 2024 Combined Table A1'!R33</f>
        <v>80000.352947476989</v>
      </c>
      <c r="S33" s="15">
        <f>'[10]2022 - 2024 Combined Table A1'!P33</f>
        <v>70000</v>
      </c>
      <c r="T33" s="15">
        <f>'[10]2022 - 2024 Combined Table A1'!Q33</f>
        <v>50000.1191625832</v>
      </c>
      <c r="U33" s="15">
        <f>'[10]2022 - 2024 Combined Table A1'!R33</f>
        <v>50000.001162583198</v>
      </c>
      <c r="V33" s="9">
        <f>SUM(Q33:U33)</f>
        <v>650000.47327264352</v>
      </c>
      <c r="X33" s="21">
        <f>'[9] 2022 - 2024 Combined Table A1'!U33</f>
        <v>400000</v>
      </c>
      <c r="Y33" s="21">
        <f>'[9] 2022 - 2024 Combined Table A1'!V33</f>
        <v>80000.352947476989</v>
      </c>
      <c r="Z33" s="15">
        <f>'[10]2022 - 2024 Combined Table A1'!T33</f>
        <v>70000</v>
      </c>
      <c r="AA33" s="15">
        <f>'[10]2022 - 2024 Combined Table A1'!U33</f>
        <v>50000.1191625832</v>
      </c>
      <c r="AB33" s="15">
        <f>'[10]2022 - 2024 Combined Table A1'!V33</f>
        <v>50000.001162583198</v>
      </c>
      <c r="AC33" s="9">
        <f>SUM(X33:AB33)</f>
        <v>650000.47327264352</v>
      </c>
      <c r="AE33" s="21">
        <f>'[9] 2022 - 2024 Combined Table A1'!Y33</f>
        <v>400000</v>
      </c>
      <c r="AF33" s="21">
        <f>'[9] 2022 - 2024 Combined Table A1'!Z33</f>
        <v>80000.352947476989</v>
      </c>
      <c r="AG33" s="15">
        <f>'[10]2022 - 2024 Combined Table A1'!X33</f>
        <v>70000</v>
      </c>
      <c r="AH33" s="9">
        <f>'[10]2022 - 2024 Combined Table A1'!Y33</f>
        <v>50000.1191625832</v>
      </c>
      <c r="AI33" s="9">
        <f>'[10]2022 - 2024 Combined Table A1'!Z33</f>
        <v>50000.001162583198</v>
      </c>
      <c r="AJ33" s="9">
        <f>SUM(AE33:AI33)</f>
        <v>650000.47327264352</v>
      </c>
    </row>
    <row r="34" spans="1:36" s="4" customFormat="1" ht="16" thickBot="1" x14ac:dyDescent="0.4">
      <c r="A34" s="17" t="s">
        <v>17</v>
      </c>
      <c r="B34" s="5"/>
      <c r="C34" s="16">
        <f t="shared" ref="C34:H34" si="20">SUM(C30:C33)</f>
        <v>2049235.83</v>
      </c>
      <c r="D34" s="16">
        <f t="shared" si="20"/>
        <v>336571.05</v>
      </c>
      <c r="E34" s="25">
        <f t="shared" si="20"/>
        <v>228022.82</v>
      </c>
      <c r="F34" s="25">
        <f t="shared" si="20"/>
        <v>57901</v>
      </c>
      <c r="G34" s="25">
        <f t="shared" si="20"/>
        <v>55490</v>
      </c>
      <c r="H34" s="25">
        <f t="shared" si="20"/>
        <v>2727220.7</v>
      </c>
      <c r="I34" s="5"/>
      <c r="J34" s="16">
        <f t="shared" ref="J34:O34" si="21">SUM(J30:J33)</f>
        <v>2847600</v>
      </c>
      <c r="K34" s="16">
        <f t="shared" si="21"/>
        <v>654400.64457688015</v>
      </c>
      <c r="L34" s="25">
        <f t="shared" si="21"/>
        <v>309333.33999999997</v>
      </c>
      <c r="M34" s="25">
        <f t="shared" si="21"/>
        <v>289333.64554128487</v>
      </c>
      <c r="N34" s="25">
        <f t="shared" si="21"/>
        <v>289333.57004128484</v>
      </c>
      <c r="O34" s="25">
        <f t="shared" si="21"/>
        <v>4390001.2001594501</v>
      </c>
      <c r="P34" s="5"/>
      <c r="Q34" s="16">
        <f t="shared" ref="Q34:V34" si="22">SUM(Q30:Q33)</f>
        <v>2697600</v>
      </c>
      <c r="R34" s="16">
        <f t="shared" si="22"/>
        <v>654400.64457688015</v>
      </c>
      <c r="S34" s="25">
        <f t="shared" si="22"/>
        <v>309333.33999999997</v>
      </c>
      <c r="T34" s="25">
        <f t="shared" si="22"/>
        <v>289333.64554128487</v>
      </c>
      <c r="U34" s="25">
        <f t="shared" si="22"/>
        <v>289333.32004128484</v>
      </c>
      <c r="V34" s="25">
        <f t="shared" si="22"/>
        <v>4240000.9501594491</v>
      </c>
      <c r="W34" s="5"/>
      <c r="X34" s="16">
        <f t="shared" ref="X34:AC34" si="23">SUM(X30:X33)</f>
        <v>2736000</v>
      </c>
      <c r="Y34" s="16">
        <f t="shared" si="23"/>
        <v>654400.64457688015</v>
      </c>
      <c r="Z34" s="25">
        <f t="shared" si="23"/>
        <v>309333.33999999997</v>
      </c>
      <c r="AA34" s="25">
        <f t="shared" si="23"/>
        <v>289333.64554128487</v>
      </c>
      <c r="AB34" s="25">
        <f t="shared" si="23"/>
        <v>289333.32004128484</v>
      </c>
      <c r="AC34" s="25">
        <f t="shared" si="23"/>
        <v>4278400.9501594491</v>
      </c>
      <c r="AD34" s="5"/>
      <c r="AE34" s="6">
        <f t="shared" ref="AE34:AJ34" si="24">SUM(AE30:AE33)</f>
        <v>2776320</v>
      </c>
      <c r="AF34" s="6">
        <f t="shared" si="24"/>
        <v>654400.64457688015</v>
      </c>
      <c r="AG34" s="6">
        <f t="shared" si="24"/>
        <v>309333.33999999997</v>
      </c>
      <c r="AH34" s="6">
        <f t="shared" si="24"/>
        <v>289333.64554128487</v>
      </c>
      <c r="AI34" s="6">
        <f t="shared" si="24"/>
        <v>289333.32004128484</v>
      </c>
      <c r="AJ34" s="6">
        <f t="shared" si="24"/>
        <v>4318720.9501594491</v>
      </c>
    </row>
    <row r="35" spans="1:36" ht="17.25" customHeight="1" thickBot="1" x14ac:dyDescent="0.4">
      <c r="A35" s="72" t="s">
        <v>16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3"/>
      <c r="AD35" s="71"/>
      <c r="AE35" s="71"/>
      <c r="AF35" s="71"/>
      <c r="AG35" s="71"/>
      <c r="AH35" s="71"/>
      <c r="AI35" s="71"/>
      <c r="AJ35" s="71"/>
    </row>
    <row r="36" spans="1:36" ht="31" x14ac:dyDescent="0.35">
      <c r="A36" s="24" t="s">
        <v>15</v>
      </c>
      <c r="C36" s="21">
        <f>'[7] 2022 - 2024 Combined Table A1'!$I$36</f>
        <v>899985.77</v>
      </c>
      <c r="D36" s="21">
        <f>'[7] 2022 - 2024 Combined Table A1'!$J$36</f>
        <v>28752</v>
      </c>
      <c r="E36" s="23">
        <f>'[8]2022 - 2024 Combined Table A1'!$H$36</f>
        <v>77705</v>
      </c>
      <c r="F36" s="23">
        <f>'[8]2022 - 2024 Combined Table A1'!$I$36</f>
        <v>0</v>
      </c>
      <c r="G36" s="23">
        <f>'[8]2022 - 2024 Combined Table A1'!$J$36</f>
        <v>0</v>
      </c>
      <c r="H36" s="15">
        <f>SUM(C36:G36)</f>
        <v>1006442.77</v>
      </c>
      <c r="J36" s="21">
        <f>'[9] 2022 - 2024 Combined Table A1'!M36</f>
        <v>2750000.0550754499</v>
      </c>
      <c r="K36" s="21">
        <f>'[7] 2022 - 2024 Combined Table A1'!$N$36</f>
        <v>157992</v>
      </c>
      <c r="L36" s="23">
        <f>'[10]2022 - 2024 Combined Table A1'!L36</f>
        <v>84522.893307485996</v>
      </c>
      <c r="M36" s="23">
        <f>'[8]2022 - 2024 Combined Table A1'!$M$36</f>
        <v>86292</v>
      </c>
      <c r="N36" s="23">
        <f>'[8]2022 - 2024 Combined Table A1'!$N$36</f>
        <v>86292</v>
      </c>
      <c r="O36" s="15">
        <f>SUM(J36:N36)</f>
        <v>3165098.948382936</v>
      </c>
      <c r="Q36" s="21">
        <f>'[9] 2022 - 2024 Combined Table A1'!Q36</f>
        <v>2000000.055075455</v>
      </c>
      <c r="R36" s="21">
        <f>'[9] 2022 - 2024 Combined Table A1'!R36</f>
        <v>146738</v>
      </c>
      <c r="S36" s="23">
        <f>'[10]2022 - 2024 Combined Table A1'!P36</f>
        <v>84522.893307485996</v>
      </c>
      <c r="T36" s="23">
        <f>'[10]2022 - 2024 Combined Table A1'!Q36</f>
        <v>86292</v>
      </c>
      <c r="U36" s="23">
        <f>'[10]2022 - 2024 Combined Table A1'!R36</f>
        <v>86292</v>
      </c>
      <c r="V36" s="15">
        <f>SUM(Q36:U36)</f>
        <v>2403844.9483829411</v>
      </c>
      <c r="X36" s="21">
        <f>'[9] 2022 - 2024 Combined Table A1'!U36</f>
        <v>2500000.055075455</v>
      </c>
      <c r="Y36" s="21">
        <f>'[9] 2022 - 2024 Combined Table A1'!V36</f>
        <v>146738</v>
      </c>
      <c r="Z36" s="23">
        <f>'[10]2022 - 2024 Combined Table A1'!T36</f>
        <v>84522.893307485952</v>
      </c>
      <c r="AA36" s="23">
        <f>'[10]2022 - 2024 Combined Table A1'!U36</f>
        <v>86292</v>
      </c>
      <c r="AB36" s="23">
        <f>'[10]2022 - 2024 Combined Table A1'!V36</f>
        <v>86292</v>
      </c>
      <c r="AC36" s="15">
        <f>SUM(X36:AB36)</f>
        <v>2903844.9483829411</v>
      </c>
      <c r="AE36" s="21">
        <f>'[9] 2022 - 2024 Combined Table A1'!Y36</f>
        <v>2500000.055075455</v>
      </c>
      <c r="AF36" s="21">
        <f>'[9] 2022 - 2024 Combined Table A1'!Z36</f>
        <v>146738</v>
      </c>
      <c r="AG36" s="23">
        <f>'[10]2022 - 2024 Combined Table A1'!X36</f>
        <v>84522.893307485952</v>
      </c>
      <c r="AH36" s="23">
        <f>'[10]2022 - 2024 Combined Table A1'!Y36</f>
        <v>86292</v>
      </c>
      <c r="AI36" s="23">
        <f>'[10]2022 - 2024 Combined Table A1'!Z36</f>
        <v>86292</v>
      </c>
      <c r="AJ36" s="15">
        <f>SUM(AE36:AI36)</f>
        <v>2903844.9483829411</v>
      </c>
    </row>
    <row r="37" spans="1:36" x14ac:dyDescent="0.35">
      <c r="A37" s="22" t="s">
        <v>14</v>
      </c>
      <c r="C37" s="21">
        <f>'[7] 2022 - 2024 Combined Table A1'!$I$37</f>
        <v>812013.75</v>
      </c>
      <c r="D37" s="21">
        <f>'[7] 2022 - 2024 Combined Table A1'!$J$37</f>
        <v>0</v>
      </c>
      <c r="E37" s="20">
        <f>'[8]2022 - 2024 Combined Table A1'!$H$37</f>
        <v>2427</v>
      </c>
      <c r="F37" s="20">
        <f>'[8]2022 - 2024 Combined Table A1'!$I$37</f>
        <v>0</v>
      </c>
      <c r="G37" s="20">
        <f>'[8]2022 - 2024 Combined Table A1'!$J$37</f>
        <v>0</v>
      </c>
      <c r="H37" s="14">
        <f>SUM(C37:G37)</f>
        <v>814440.75</v>
      </c>
      <c r="J37" s="21">
        <f>'[9] 2022 - 2024 Combined Table A1'!M37</f>
        <v>1750000</v>
      </c>
      <c r="K37" s="21">
        <f>'[7] 2022 - 2024 Combined Table A1'!$N$37</f>
        <v>85000</v>
      </c>
      <c r="L37" s="23">
        <f>'[10]2022 - 2024 Combined Table A1'!L37</f>
        <v>93905.470565267999</v>
      </c>
      <c r="M37" s="20">
        <f>'[8]2022 - 2024 Combined Table A1'!$M$37</f>
        <v>20000</v>
      </c>
      <c r="N37" s="20">
        <f>'[8]2022 - 2024 Combined Table A1'!$N$37</f>
        <v>75000</v>
      </c>
      <c r="O37" s="14">
        <f>SUM(J37:N37)</f>
        <v>2023905.4705652681</v>
      </c>
      <c r="Q37" s="21">
        <f>'[9] 2022 - 2024 Combined Table A1'!Q37</f>
        <v>1000000</v>
      </c>
      <c r="R37" s="21">
        <f>'[9] 2022 - 2024 Combined Table A1'!R37</f>
        <v>85000</v>
      </c>
      <c r="S37" s="23">
        <f>'[10]2022 - 2024 Combined Table A1'!P37</f>
        <v>93905.470565267999</v>
      </c>
      <c r="T37" s="23">
        <f>'[10]2022 - 2024 Combined Table A1'!Q37</f>
        <v>20000</v>
      </c>
      <c r="U37" s="23">
        <f>'[10]2022 - 2024 Combined Table A1'!R37</f>
        <v>75000</v>
      </c>
      <c r="V37" s="14">
        <f>SUM(Q37:U37)</f>
        <v>1273905.4705652681</v>
      </c>
      <c r="X37" s="21">
        <f>'[9] 2022 - 2024 Combined Table A1'!U37</f>
        <v>1500000</v>
      </c>
      <c r="Y37" s="21">
        <f>'[9] 2022 - 2024 Combined Table A1'!V37</f>
        <v>85000</v>
      </c>
      <c r="Z37" s="23">
        <f>'[10]2022 - 2024 Combined Table A1'!T37</f>
        <v>93905.470565267999</v>
      </c>
      <c r="AA37" s="23">
        <f>'[10]2022 - 2024 Combined Table A1'!U37</f>
        <v>20000</v>
      </c>
      <c r="AB37" s="23">
        <f>'[10]2022 - 2024 Combined Table A1'!V37</f>
        <v>75000</v>
      </c>
      <c r="AC37" s="14">
        <f>SUM(X37:AB37)</f>
        <v>1773905.4705652681</v>
      </c>
      <c r="AE37" s="21">
        <f>'[9] 2022 - 2024 Combined Table A1'!Y37</f>
        <v>1500000</v>
      </c>
      <c r="AF37" s="21">
        <f>'[9] 2022 - 2024 Combined Table A1'!Z37</f>
        <v>85000</v>
      </c>
      <c r="AG37" s="23">
        <f>'[10]2022 - 2024 Combined Table A1'!X37</f>
        <v>93905.470565267999</v>
      </c>
      <c r="AH37" s="20">
        <f>'[10]2022 - 2024 Combined Table A1'!Y37</f>
        <v>20000</v>
      </c>
      <c r="AI37" s="20">
        <f>'[10]2022 - 2024 Combined Table A1'!Z37</f>
        <v>75000</v>
      </c>
      <c r="AJ37" s="14">
        <f>SUM(AE37:AI37)</f>
        <v>1773905.4705652681</v>
      </c>
    </row>
    <row r="38" spans="1:36" ht="16" thickBot="1" x14ac:dyDescent="0.4">
      <c r="A38" s="19" t="s">
        <v>13</v>
      </c>
      <c r="C38" s="18">
        <f>'[7] 2022 - 2024 Combined Table A1'!$I$38</f>
        <v>51833</v>
      </c>
      <c r="D38" s="18">
        <f>'[7] 2022 - 2024 Combined Table A1'!$J$38</f>
        <v>7188</v>
      </c>
      <c r="E38" s="14">
        <f>'[8]2022 - 2024 Combined Table A1'!$H$38</f>
        <v>4795</v>
      </c>
      <c r="F38" s="14">
        <f>'[8]2022 - 2024 Combined Table A1'!$I$38</f>
        <v>11573</v>
      </c>
      <c r="G38" s="14">
        <f>'[8]2022 - 2024 Combined Table A1'!$J$38</f>
        <v>84073</v>
      </c>
      <c r="H38" s="14">
        <f>SUM(C38:G38)</f>
        <v>159462</v>
      </c>
      <c r="J38" s="21">
        <f>'[9] 2022 - 2024 Combined Table A1'!M38</f>
        <v>162226.85932861801</v>
      </c>
      <c r="K38" s="18">
        <f>'[7] 2022 - 2024 Combined Table A1'!$N$38</f>
        <v>151249.79999999999</v>
      </c>
      <c r="L38" s="23">
        <f>'[10]2022 - 2024 Combined Table A1'!L38</f>
        <v>50000.100660389297</v>
      </c>
      <c r="M38" s="14">
        <f>'[8]2022 - 2024 Combined Table A1'!$M$38</f>
        <v>50000</v>
      </c>
      <c r="N38" s="14">
        <f>'[8]2022 - 2024 Combined Table A1'!$N$38</f>
        <v>50000</v>
      </c>
      <c r="O38" s="14">
        <f>SUM(J38:N38)</f>
        <v>463476.75998900726</v>
      </c>
      <c r="Q38" s="21">
        <f>'[9] 2022 - 2024 Combined Table A1'!Q38</f>
        <v>162226.85932861801</v>
      </c>
      <c r="R38" s="21">
        <f>'[9] 2022 - 2024 Combined Table A1'!R38</f>
        <v>151249.79999999999</v>
      </c>
      <c r="S38" s="23">
        <f>'[10]2022 - 2024 Combined Table A1'!P38</f>
        <v>50000.100660389297</v>
      </c>
      <c r="T38" s="23">
        <f>'[10]2022 - 2024 Combined Table A1'!Q38</f>
        <v>50000</v>
      </c>
      <c r="U38" s="23">
        <f>'[10]2022 - 2024 Combined Table A1'!R38</f>
        <v>50000</v>
      </c>
      <c r="V38" s="14">
        <f>SUM(Q38:U38)</f>
        <v>463476.75998900726</v>
      </c>
      <c r="X38" s="21">
        <f>'[9] 2022 - 2024 Combined Table A1'!U38</f>
        <v>162226.85932861801</v>
      </c>
      <c r="Y38" s="21">
        <f>'[9] 2022 - 2024 Combined Table A1'!V38</f>
        <v>151249.79999999999</v>
      </c>
      <c r="Z38" s="23">
        <f>'[10]2022 - 2024 Combined Table A1'!T38</f>
        <v>50000.100660389304</v>
      </c>
      <c r="AA38" s="23">
        <f>'[10]2022 - 2024 Combined Table A1'!U38</f>
        <v>50000</v>
      </c>
      <c r="AB38" s="23">
        <f>'[10]2022 - 2024 Combined Table A1'!V38</f>
        <v>50000</v>
      </c>
      <c r="AC38" s="14">
        <f>SUM(X38:AB38)</f>
        <v>463476.75998900726</v>
      </c>
      <c r="AE38" s="21">
        <f>'[9] 2022 - 2024 Combined Table A1'!Y38</f>
        <v>162226.85932861801</v>
      </c>
      <c r="AF38" s="21">
        <f>'[9] 2022 - 2024 Combined Table A1'!Z38</f>
        <v>151249.79999999999</v>
      </c>
      <c r="AG38" s="23">
        <f>'[10]2022 - 2024 Combined Table A1'!X38</f>
        <v>50000.100660389304</v>
      </c>
      <c r="AH38" s="14">
        <f>'[10]2022 - 2024 Combined Table A1'!Y38</f>
        <v>50000</v>
      </c>
      <c r="AI38" s="14">
        <f>'[10]2022 - 2024 Combined Table A1'!Z38</f>
        <v>50000</v>
      </c>
      <c r="AJ38" s="14">
        <f>SUM(AE38:AI38)</f>
        <v>463476.75998900726</v>
      </c>
    </row>
    <row r="39" spans="1:36" s="4" customFormat="1" ht="16" thickBot="1" x14ac:dyDescent="0.4">
      <c r="A39" s="17" t="s">
        <v>12</v>
      </c>
      <c r="B39" s="5"/>
      <c r="C39" s="16">
        <f t="shared" ref="C39:H39" si="25">SUM(C36:C38)</f>
        <v>1763832.52</v>
      </c>
      <c r="D39" s="16">
        <f t="shared" si="25"/>
        <v>35940</v>
      </c>
      <c r="E39" s="16">
        <f t="shared" si="25"/>
        <v>84927</v>
      </c>
      <c r="F39" s="16">
        <f t="shared" si="25"/>
        <v>11573</v>
      </c>
      <c r="G39" s="16">
        <f t="shared" si="25"/>
        <v>84073</v>
      </c>
      <c r="H39" s="16">
        <f t="shared" si="25"/>
        <v>1980345.52</v>
      </c>
      <c r="I39" s="5"/>
      <c r="J39" s="16">
        <f t="shared" ref="J39:O39" si="26">SUM(J36:J38)</f>
        <v>4662226.9144040681</v>
      </c>
      <c r="K39" s="16">
        <f t="shared" si="26"/>
        <v>394241.8</v>
      </c>
      <c r="L39" s="16">
        <f t="shared" si="26"/>
        <v>228428.46453314327</v>
      </c>
      <c r="M39" s="16">
        <f t="shared" si="26"/>
        <v>156292</v>
      </c>
      <c r="N39" s="16">
        <f t="shared" si="26"/>
        <v>211292</v>
      </c>
      <c r="O39" s="16">
        <f t="shared" si="26"/>
        <v>5652481.1789372116</v>
      </c>
      <c r="P39" s="5"/>
      <c r="Q39" s="16">
        <f t="shared" ref="Q39:V39" si="27">SUM(Q36:Q38)</f>
        <v>3162226.9144040728</v>
      </c>
      <c r="R39" s="16">
        <f t="shared" si="27"/>
        <v>382987.8</v>
      </c>
      <c r="S39" s="16">
        <f t="shared" si="27"/>
        <v>228428.46453314327</v>
      </c>
      <c r="T39" s="16">
        <f t="shared" si="27"/>
        <v>156292</v>
      </c>
      <c r="U39" s="16">
        <f t="shared" si="27"/>
        <v>211292</v>
      </c>
      <c r="V39" s="16">
        <f t="shared" si="27"/>
        <v>4141227.1789372163</v>
      </c>
      <c r="W39" s="5"/>
      <c r="X39" s="16">
        <f t="shared" ref="X39:AC39" si="28">SUM(X36:X38)</f>
        <v>4162226.9144040728</v>
      </c>
      <c r="Y39" s="16">
        <f t="shared" si="28"/>
        <v>382987.8</v>
      </c>
      <c r="Z39" s="16">
        <f t="shared" si="28"/>
        <v>228428.46453314327</v>
      </c>
      <c r="AA39" s="16">
        <f t="shared" si="28"/>
        <v>156292</v>
      </c>
      <c r="AB39" s="16">
        <f t="shared" si="28"/>
        <v>211292</v>
      </c>
      <c r="AC39" s="16">
        <f t="shared" si="28"/>
        <v>5141227.1789372163</v>
      </c>
      <c r="AD39" s="5"/>
      <c r="AE39" s="6">
        <f t="shared" ref="AE39:AJ39" si="29">SUM(AE36:AE38)</f>
        <v>4162226.9144040728</v>
      </c>
      <c r="AF39" s="6">
        <f t="shared" si="29"/>
        <v>382987.8</v>
      </c>
      <c r="AG39" s="6">
        <f t="shared" si="29"/>
        <v>228428.46453314327</v>
      </c>
      <c r="AH39" s="6">
        <f t="shared" si="29"/>
        <v>156292</v>
      </c>
      <c r="AI39" s="6">
        <f t="shared" si="29"/>
        <v>211292</v>
      </c>
      <c r="AJ39" s="6">
        <f t="shared" si="29"/>
        <v>5141227.1789372163</v>
      </c>
    </row>
    <row r="40" spans="1:36" ht="17.25" customHeight="1" thickBot="1" x14ac:dyDescent="0.4">
      <c r="A40" s="72" t="s">
        <v>11</v>
      </c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3"/>
      <c r="AD40" s="71"/>
      <c r="AE40" s="71"/>
      <c r="AF40" s="71"/>
      <c r="AG40" s="71"/>
      <c r="AH40" s="71"/>
      <c r="AI40" s="71"/>
      <c r="AJ40" s="71"/>
    </row>
    <row r="41" spans="1:36" ht="15.75" customHeight="1" thickBot="1" x14ac:dyDescent="0.4">
      <c r="A41" s="11" t="s">
        <v>10</v>
      </c>
      <c r="B41" s="11"/>
      <c r="C41" s="12">
        <f>'[7] 2022 - 2024 Combined Table A1'!$I$41</f>
        <v>813385</v>
      </c>
      <c r="D41" s="12">
        <f>'[7] 2022 - 2024 Combined Table A1'!$J$41</f>
        <v>89281</v>
      </c>
      <c r="E41" s="10">
        <f>'[8]2022 - 2024 Combined Table A1'!$H$41</f>
        <v>81568</v>
      </c>
      <c r="F41" s="10">
        <f>'[8]2022 - 2024 Combined Table A1'!$I$41</f>
        <v>207327</v>
      </c>
      <c r="G41" s="10">
        <f>'[8]2022 - 2024 Combined Table A1'!$J$41</f>
        <v>159274</v>
      </c>
      <c r="H41" s="10">
        <f t="shared" ref="H41:H49" si="30">SUM(C41:G41)</f>
        <v>1350835</v>
      </c>
      <c r="I41" s="11"/>
      <c r="J41" s="12">
        <f>'[9] 2022 - 2024 Combined Table A1'!M41</f>
        <v>902596.994695973</v>
      </c>
      <c r="K41" s="12">
        <f>'[7] 2022 - 2024 Combined Table A1'!$N$41</f>
        <v>185015.46000000002</v>
      </c>
      <c r="L41" s="10">
        <f>'[10]2022 - 2024 Combined Table A1'!L41</f>
        <v>150932.81669718699</v>
      </c>
      <c r="M41" s="10">
        <f>'[8]2022 - 2024 Combined Table A1'!$M$41</f>
        <v>188010.6985</v>
      </c>
      <c r="N41" s="10">
        <f>'[8]2022 - 2024 Combined Table A1'!$N$41</f>
        <v>188007</v>
      </c>
      <c r="O41" s="10">
        <f t="shared" ref="O41:O49" si="31">SUM(J41:N41)</f>
        <v>1614562.96989316</v>
      </c>
      <c r="Q41" s="12">
        <f>'[9] 2022 - 2024 Combined Table A1'!Q41</f>
        <v>902596.68469597294</v>
      </c>
      <c r="R41" s="12">
        <f>'[9] 2022 - 2024 Combined Table A1'!R41</f>
        <v>185015.46000000002</v>
      </c>
      <c r="S41" s="10">
        <f>'[10]2022 - 2024 Combined Table A1'!P41</f>
        <v>150932.81669718699</v>
      </c>
      <c r="T41" s="10">
        <f>'[10]2022 - 2024 Combined Table A1'!Q41</f>
        <v>188010.6985</v>
      </c>
      <c r="U41" s="10">
        <f>'[10]2022 - 2024 Combined Table A1'!R41</f>
        <v>188007</v>
      </c>
      <c r="V41" s="10">
        <f t="shared" ref="V41:V49" si="32">SUM(Q41:U41)</f>
        <v>1614562.65989316</v>
      </c>
      <c r="X41" s="12">
        <f>'[9] 2022 - 2024 Combined Table A1'!U41</f>
        <v>902596.994695973</v>
      </c>
      <c r="Y41" s="12">
        <f>'[9] 2022 - 2024 Combined Table A1'!V41</f>
        <v>185015.46000000002</v>
      </c>
      <c r="Z41" s="10">
        <f>'[10]2022 - 2024 Combined Table A1'!T41</f>
        <v>150932.81669718699</v>
      </c>
      <c r="AA41" s="10">
        <f>'[10]2022 - 2024 Combined Table A1'!U41</f>
        <v>188010.6985</v>
      </c>
      <c r="AB41" s="10">
        <f>'[10]2022 - 2024 Combined Table A1'!V41</f>
        <v>188007</v>
      </c>
      <c r="AC41" s="10">
        <f t="shared" ref="AC41:AC49" si="33">SUM(X41:AB41)</f>
        <v>1614562.96989316</v>
      </c>
      <c r="AE41" s="12">
        <f>'[9] 2022 - 2024 Combined Table A1'!Y41</f>
        <v>902596.994695973</v>
      </c>
      <c r="AF41" s="12">
        <f>'[9] 2022 - 2024 Combined Table A1'!Z41</f>
        <v>185015.46000000002</v>
      </c>
      <c r="AG41" s="10">
        <f>'[10]2022 - 2024 Combined Table A1'!X41</f>
        <v>150932.81669718699</v>
      </c>
      <c r="AH41" s="10">
        <f>'[10]2022 - 2024 Combined Table A1'!Y41</f>
        <v>188010.6985</v>
      </c>
      <c r="AI41" s="10">
        <f>'[10]2022 - 2024 Combined Table A1'!Z41</f>
        <v>188007</v>
      </c>
      <c r="AJ41" s="10">
        <f t="shared" ref="AJ41:AJ49" si="34">SUM(AE41:AI41)</f>
        <v>1614562.96989316</v>
      </c>
    </row>
    <row r="42" spans="1:36" ht="16.5" customHeight="1" thickBot="1" x14ac:dyDescent="0.4">
      <c r="A42" s="11" t="s">
        <v>9</v>
      </c>
      <c r="B42" s="11"/>
      <c r="C42" s="12">
        <f>'[7] 2022 - 2024 Combined Table A1'!$I$42</f>
        <v>428192.73</v>
      </c>
      <c r="D42" s="12">
        <f>'[7] 2022 - 2024 Combined Table A1'!$J$42</f>
        <v>176012</v>
      </c>
      <c r="E42" s="10">
        <f>'[8]2022 - 2024 Combined Table A1'!$H$42</f>
        <v>58999</v>
      </c>
      <c r="F42" s="10">
        <f>'[8]2022 - 2024 Combined Table A1'!$I$42</f>
        <v>72130</v>
      </c>
      <c r="G42" s="10">
        <f>'[8]2022 - 2024 Combined Table A1'!$J$42</f>
        <v>70801</v>
      </c>
      <c r="H42" s="10">
        <f t="shared" si="30"/>
        <v>806134.73</v>
      </c>
      <c r="I42" s="11"/>
      <c r="J42" s="12">
        <f>'[9] 2022 - 2024 Combined Table A1'!M42</f>
        <v>430380.02805218601</v>
      </c>
      <c r="K42" s="12">
        <f>'[7] 2022 - 2024 Combined Table A1'!$N$42</f>
        <v>121400</v>
      </c>
      <c r="L42" s="10">
        <f>'[10]2022 - 2024 Combined Table A1'!L42</f>
        <v>40100.498656621698</v>
      </c>
      <c r="M42" s="10">
        <f>'[8]2022 - 2024 Combined Table A1'!$M$42</f>
        <v>40100</v>
      </c>
      <c r="N42" s="10">
        <f>'[8]2022 - 2024 Combined Table A1'!$N$42</f>
        <v>40100</v>
      </c>
      <c r="O42" s="10">
        <f t="shared" si="31"/>
        <v>672080.52670880768</v>
      </c>
      <c r="Q42" s="12">
        <f>'[9] 2022 - 2024 Combined Table A1'!Q42</f>
        <v>430380.02805218601</v>
      </c>
      <c r="R42" s="12">
        <f>'[9] 2022 - 2024 Combined Table A1'!R42</f>
        <v>121400</v>
      </c>
      <c r="S42" s="10">
        <f>'[10]2022 - 2024 Combined Table A1'!P42</f>
        <v>40100.498656621698</v>
      </c>
      <c r="T42" s="10">
        <f>'[10]2022 - 2024 Combined Table A1'!Q42</f>
        <v>40100</v>
      </c>
      <c r="U42" s="10">
        <f>'[10]2022 - 2024 Combined Table A1'!R42</f>
        <v>40100</v>
      </c>
      <c r="V42" s="10">
        <f t="shared" si="32"/>
        <v>672080.52670880768</v>
      </c>
      <c r="X42" s="12">
        <f>'[9] 2022 - 2024 Combined Table A1'!U42</f>
        <v>430380.02805218601</v>
      </c>
      <c r="Y42" s="12">
        <f>'[9] 2022 - 2024 Combined Table A1'!V42</f>
        <v>121400</v>
      </c>
      <c r="Z42" s="10">
        <f>'[10]2022 - 2024 Combined Table A1'!T42</f>
        <v>40100.498656621698</v>
      </c>
      <c r="AA42" s="10">
        <f>'[10]2022 - 2024 Combined Table A1'!U42</f>
        <v>40100</v>
      </c>
      <c r="AB42" s="10">
        <f>'[10]2022 - 2024 Combined Table A1'!V42</f>
        <v>40100</v>
      </c>
      <c r="AC42" s="10">
        <f t="shared" si="33"/>
        <v>672080.52670880768</v>
      </c>
      <c r="AE42" s="12">
        <f>'[9] 2022 - 2024 Combined Table A1'!Y42</f>
        <v>430380.02805218601</v>
      </c>
      <c r="AF42" s="12">
        <f>'[9] 2022 - 2024 Combined Table A1'!Z42</f>
        <v>121400</v>
      </c>
      <c r="AG42" s="10">
        <f>'[10]2022 - 2024 Combined Table A1'!X42</f>
        <v>40100.498656621698</v>
      </c>
      <c r="AH42" s="10">
        <f>'[10]2022 - 2024 Combined Table A1'!Y42</f>
        <v>40100</v>
      </c>
      <c r="AI42" s="10">
        <f>'[10]2022 - 2024 Combined Table A1'!Z42</f>
        <v>40100</v>
      </c>
      <c r="AJ42" s="10">
        <f t="shared" si="34"/>
        <v>672080.52670880768</v>
      </c>
    </row>
    <row r="43" spans="1:36" ht="16.5" customHeight="1" thickBot="1" x14ac:dyDescent="0.4">
      <c r="A43" s="11" t="s">
        <v>8</v>
      </c>
      <c r="B43" s="11"/>
      <c r="C43" s="12">
        <f>'[7] 2022 - 2024 Combined Table A1'!$I$43</f>
        <v>734172</v>
      </c>
      <c r="D43" s="12">
        <f>'[7] 2022 - 2024 Combined Table A1'!$J$43</f>
        <v>333097</v>
      </c>
      <c r="E43" s="10">
        <f>'[8]2022 - 2024 Combined Table A1'!$H$43</f>
        <v>88185</v>
      </c>
      <c r="F43" s="10">
        <f>'[8]2022 - 2024 Combined Table A1'!$I$43</f>
        <v>99898.4</v>
      </c>
      <c r="G43" s="10">
        <f>'[8]2022 - 2024 Combined Table A1'!$J$43</f>
        <v>90033.4</v>
      </c>
      <c r="H43" s="10">
        <f t="shared" si="30"/>
        <v>1345385.7999999998</v>
      </c>
      <c r="I43" s="11"/>
      <c r="J43" s="12">
        <f>'[9] 2022 - 2024 Combined Table A1'!M43</f>
        <v>753170</v>
      </c>
      <c r="K43" s="12">
        <f>'[7] 2022 - 2024 Combined Table A1'!$N$43</f>
        <v>194042.87</v>
      </c>
      <c r="L43" s="10">
        <f>'[10]2022 - 2024 Combined Table A1'!L43</f>
        <v>79158.301981167999</v>
      </c>
      <c r="M43" s="10">
        <f>'[8]2022 - 2024 Combined Table A1'!$M$43</f>
        <v>122147.7415</v>
      </c>
      <c r="N43" s="10">
        <f>'[8]2022 - 2024 Combined Table A1'!$N$43</f>
        <v>63502</v>
      </c>
      <c r="O43" s="10">
        <f t="shared" si="31"/>
        <v>1212020.913481168</v>
      </c>
      <c r="Q43" s="12">
        <f>'[9] 2022 - 2024 Combined Table A1'!Q43</f>
        <v>703170</v>
      </c>
      <c r="R43" s="12">
        <f>'[9] 2022 - 2024 Combined Table A1'!R43</f>
        <v>194042.87</v>
      </c>
      <c r="S43" s="10">
        <f>'[10]2022 - 2024 Combined Table A1'!P43</f>
        <v>79158.301981167999</v>
      </c>
      <c r="T43" s="10">
        <f>'[10]2022 - 2024 Combined Table A1'!Q43</f>
        <v>122147.7415</v>
      </c>
      <c r="U43" s="10">
        <f>'[10]2022 - 2024 Combined Table A1'!R43</f>
        <v>63502</v>
      </c>
      <c r="V43" s="10">
        <f t="shared" si="32"/>
        <v>1162020.913481168</v>
      </c>
      <c r="X43" s="12">
        <f>'[9] 2022 - 2024 Combined Table A1'!U43</f>
        <v>703170</v>
      </c>
      <c r="Y43" s="12">
        <f>'[9] 2022 - 2024 Combined Table A1'!V43</f>
        <v>194042.87</v>
      </c>
      <c r="Z43" s="10">
        <f>'[10]2022 - 2024 Combined Table A1'!T43</f>
        <v>79158.301981167999</v>
      </c>
      <c r="AA43" s="10">
        <f>'[10]2022 - 2024 Combined Table A1'!U43</f>
        <v>122147.7415</v>
      </c>
      <c r="AB43" s="10">
        <f>'[10]2022 - 2024 Combined Table A1'!V43</f>
        <v>63502</v>
      </c>
      <c r="AC43" s="10">
        <f t="shared" si="33"/>
        <v>1162020.913481168</v>
      </c>
      <c r="AE43" s="12">
        <f>'[9] 2022 - 2024 Combined Table A1'!Y43</f>
        <v>703170</v>
      </c>
      <c r="AF43" s="12">
        <f>'[9] 2022 - 2024 Combined Table A1'!Z43</f>
        <v>194042.87</v>
      </c>
      <c r="AG43" s="10">
        <f>'[10]2022 - 2024 Combined Table A1'!X43</f>
        <v>79158.301981167999</v>
      </c>
      <c r="AH43" s="10">
        <f>'[10]2022 - 2024 Combined Table A1'!Y43</f>
        <v>122147.7415</v>
      </c>
      <c r="AI43" s="10">
        <f>'[10]2022 - 2024 Combined Table A1'!Z43</f>
        <v>63502</v>
      </c>
      <c r="AJ43" s="10">
        <f t="shared" si="34"/>
        <v>1162020.913481168</v>
      </c>
    </row>
    <row r="44" spans="1:36" ht="16" thickBot="1" x14ac:dyDescent="0.4">
      <c r="A44" s="11" t="s">
        <v>7</v>
      </c>
      <c r="B44" s="11"/>
      <c r="C44" s="12">
        <f>'[7] 2022 - 2024 Combined Table A1'!$I$44</f>
        <v>1920000</v>
      </c>
      <c r="D44" s="12">
        <f>'[7] 2022 - 2024 Combined Table A1'!$J$44</f>
        <v>480000</v>
      </c>
      <c r="E44" s="10">
        <f>'[8]2022 - 2024 Combined Table A1'!$H$44</f>
        <v>200000</v>
      </c>
      <c r="F44" s="10">
        <f>'[8]2022 - 2024 Combined Table A1'!$I$44</f>
        <v>200000</v>
      </c>
      <c r="G44" s="10">
        <f>'[8]2022 - 2024 Combined Table A1'!$J$44</f>
        <v>200000.4</v>
      </c>
      <c r="H44" s="10">
        <f t="shared" si="30"/>
        <v>3000000.4</v>
      </c>
      <c r="I44" s="11"/>
      <c r="J44" s="12">
        <f>'[9] 2022 - 2024 Combined Table A1'!M44</f>
        <v>2880000</v>
      </c>
      <c r="K44" s="12">
        <f>'[7] 2022 - 2024 Combined Table A1'!$N$44</f>
        <v>720000</v>
      </c>
      <c r="L44" s="10">
        <f>'[10]2022 - 2024 Combined Table A1'!L44</f>
        <v>300000</v>
      </c>
      <c r="M44" s="10">
        <f>'[8]2022 - 2024 Combined Table A1'!$M$44</f>
        <v>300000</v>
      </c>
      <c r="N44" s="10">
        <f>'[8]2022 - 2024 Combined Table A1'!$N$44</f>
        <v>300000</v>
      </c>
      <c r="O44" s="10">
        <f t="shared" si="31"/>
        <v>4500000</v>
      </c>
      <c r="Q44" s="12">
        <f>'[9] 2022 - 2024 Combined Table A1'!Q44</f>
        <v>2880000</v>
      </c>
      <c r="R44" s="12">
        <f>'[9] 2022 - 2024 Combined Table A1'!R44</f>
        <v>720000</v>
      </c>
      <c r="S44" s="10">
        <f>'[10]2022 - 2024 Combined Table A1'!P44</f>
        <v>300000</v>
      </c>
      <c r="T44" s="10">
        <f>'[10]2022 - 2024 Combined Table A1'!Q44</f>
        <v>300000</v>
      </c>
      <c r="U44" s="10">
        <f>'[10]2022 - 2024 Combined Table A1'!R44</f>
        <v>300000</v>
      </c>
      <c r="V44" s="10">
        <f t="shared" si="32"/>
        <v>4500000</v>
      </c>
      <c r="X44" s="12">
        <f>'[9] 2022 - 2024 Combined Table A1'!U44</f>
        <v>2880000</v>
      </c>
      <c r="Y44" s="12">
        <f>'[9] 2022 - 2024 Combined Table A1'!V44</f>
        <v>720000</v>
      </c>
      <c r="Z44" s="10">
        <f>'[10]2022 - 2024 Combined Table A1'!T44</f>
        <v>300000</v>
      </c>
      <c r="AA44" s="10">
        <f>'[10]2022 - 2024 Combined Table A1'!U44</f>
        <v>300000</v>
      </c>
      <c r="AB44" s="10">
        <f>'[10]2022 - 2024 Combined Table A1'!V44</f>
        <v>300000</v>
      </c>
      <c r="AC44" s="10">
        <f t="shared" si="33"/>
        <v>4500000</v>
      </c>
      <c r="AE44" s="12">
        <f>'[9] 2022 - 2024 Combined Table A1'!Y44</f>
        <v>2880000</v>
      </c>
      <c r="AF44" s="12">
        <f>'[9] 2022 - 2024 Combined Table A1'!Z44</f>
        <v>720000</v>
      </c>
      <c r="AG44" s="10">
        <f>'[10]2022 - 2024 Combined Table A1'!X44</f>
        <v>300000</v>
      </c>
      <c r="AH44" s="10">
        <f>'[10]2022 - 2024 Combined Table A1'!Y44</f>
        <v>300000</v>
      </c>
      <c r="AI44" s="10">
        <f>'[10]2022 - 2024 Combined Table A1'!Z44</f>
        <v>300000</v>
      </c>
      <c r="AJ44" s="10">
        <f t="shared" si="34"/>
        <v>4500000</v>
      </c>
    </row>
    <row r="45" spans="1:36" ht="16" thickBot="1" x14ac:dyDescent="0.4">
      <c r="A45" s="11" t="s">
        <v>6</v>
      </c>
      <c r="B45" s="11"/>
      <c r="C45" s="12">
        <f>'[7] 2022 - 2024 Combined Table A1'!$I$45</f>
        <v>256933</v>
      </c>
      <c r="D45" s="12">
        <f>'[7] 2022 - 2024 Combined Table A1'!$J$45</f>
        <v>52635</v>
      </c>
      <c r="E45" s="10">
        <f>'[8]2022 - 2024 Combined Table A1'!$H$45</f>
        <v>28548</v>
      </c>
      <c r="F45" s="10">
        <f>'[8]2022 - 2024 Combined Table A1'!$I$45</f>
        <v>21931</v>
      </c>
      <c r="G45" s="10">
        <f>'[8]2022 - 2024 Combined Table A1'!$J$45</f>
        <v>21931</v>
      </c>
      <c r="H45" s="10">
        <f t="shared" si="30"/>
        <v>381978</v>
      </c>
      <c r="I45" s="11"/>
      <c r="J45" s="12">
        <f>'[9] 2022 - 2024 Combined Table A1'!M45</f>
        <v>284232</v>
      </c>
      <c r="K45" s="12">
        <f>'[7] 2022 - 2024 Combined Table A1'!$N$45</f>
        <v>71057</v>
      </c>
      <c r="L45" s="10">
        <f>'[10]2022 - 2024 Combined Table A1'!L45</f>
        <v>29607</v>
      </c>
      <c r="M45" s="10">
        <f>'[8]2022 - 2024 Combined Table A1'!$M$45</f>
        <v>29607</v>
      </c>
      <c r="N45" s="10">
        <f>'[8]2022 - 2024 Combined Table A1'!$N$45</f>
        <v>29607</v>
      </c>
      <c r="O45" s="10">
        <f t="shared" si="31"/>
        <v>444110</v>
      </c>
      <c r="Q45" s="12">
        <f>'[9] 2022 - 2024 Combined Table A1'!Q45</f>
        <v>284232</v>
      </c>
      <c r="R45" s="12">
        <f>'[9] 2022 - 2024 Combined Table A1'!R45</f>
        <v>71057</v>
      </c>
      <c r="S45" s="10">
        <f>'[10]2022 - 2024 Combined Table A1'!P45</f>
        <v>29607</v>
      </c>
      <c r="T45" s="10">
        <f>'[10]2022 - 2024 Combined Table A1'!Q45</f>
        <v>29607</v>
      </c>
      <c r="U45" s="10">
        <f>'[10]2022 - 2024 Combined Table A1'!R45</f>
        <v>29607</v>
      </c>
      <c r="V45" s="10">
        <f t="shared" si="32"/>
        <v>444110</v>
      </c>
      <c r="X45" s="12">
        <f>'[9] 2022 - 2024 Combined Table A1'!U45</f>
        <v>284232</v>
      </c>
      <c r="Y45" s="12">
        <f>'[9] 2022 - 2024 Combined Table A1'!V45</f>
        <v>71057</v>
      </c>
      <c r="Z45" s="10">
        <f>'[10]2022 - 2024 Combined Table A1'!T45</f>
        <v>29607</v>
      </c>
      <c r="AA45" s="10">
        <f>'[10]2022 - 2024 Combined Table A1'!U45</f>
        <v>29607</v>
      </c>
      <c r="AB45" s="10">
        <f>'[10]2022 - 2024 Combined Table A1'!V45</f>
        <v>29607</v>
      </c>
      <c r="AC45" s="10">
        <f t="shared" si="33"/>
        <v>444110</v>
      </c>
      <c r="AE45" s="12">
        <f>'[9] 2022 - 2024 Combined Table A1'!Y45</f>
        <v>284232</v>
      </c>
      <c r="AF45" s="12">
        <f>'[9] 2022 - 2024 Combined Table A1'!Z45</f>
        <v>71057</v>
      </c>
      <c r="AG45" s="10">
        <f>'[10]2022 - 2024 Combined Table A1'!X45</f>
        <v>29607</v>
      </c>
      <c r="AH45" s="10">
        <f>'[10]2022 - 2024 Combined Table A1'!Y45</f>
        <v>29607</v>
      </c>
      <c r="AI45" s="10">
        <f>'[10]2022 - 2024 Combined Table A1'!Z45</f>
        <v>29607</v>
      </c>
      <c r="AJ45" s="10">
        <f t="shared" si="34"/>
        <v>444110</v>
      </c>
    </row>
    <row r="46" spans="1:36" ht="16" thickBot="1" x14ac:dyDescent="0.4">
      <c r="A46" s="11" t="s">
        <v>5</v>
      </c>
      <c r="B46" s="11"/>
      <c r="C46" s="12">
        <f>'[7] 2022 - 2024 Combined Table A1'!$I$46</f>
        <v>1606701</v>
      </c>
      <c r="D46" s="12">
        <f>'[7] 2022 - 2024 Combined Table A1'!$J$46</f>
        <v>692058</v>
      </c>
      <c r="E46" s="10">
        <f>'[8]2022 - 2024 Combined Table A1'!$H$46</f>
        <v>178639</v>
      </c>
      <c r="F46" s="10">
        <f>'[8]2022 - 2024 Combined Table A1'!$I$46</f>
        <v>339848.49</v>
      </c>
      <c r="G46" s="10">
        <f>'[8]2022 - 2024 Combined Table A1'!$J$46</f>
        <v>328131</v>
      </c>
      <c r="H46" s="10">
        <f t="shared" si="30"/>
        <v>3145377.49</v>
      </c>
      <c r="I46" s="11"/>
      <c r="J46" s="12">
        <f>'[9] 2022 - 2024 Combined Table A1'!M46</f>
        <v>1839096.9931665</v>
      </c>
      <c r="K46" s="12">
        <f>'[7] 2022 - 2024 Combined Table A1'!$N$46</f>
        <v>1194375.3199999998</v>
      </c>
      <c r="L46" s="10">
        <f>'[10]2022 - 2024 Combined Table A1'!L46</f>
        <v>140725.87018874299</v>
      </c>
      <c r="M46" s="10">
        <f>'[8]2022 - 2024 Combined Table A1'!$M$46</f>
        <v>584821.74549999996</v>
      </c>
      <c r="N46" s="10">
        <f>'[8]2022 - 2024 Combined Table A1'!$N$46</f>
        <v>609473</v>
      </c>
      <c r="O46" s="10">
        <f t="shared" si="31"/>
        <v>4368492.9288552431</v>
      </c>
      <c r="Q46" s="12">
        <f>'[9] 2022 - 2024 Combined Table A1'!Q46</f>
        <v>1839096.9931665</v>
      </c>
      <c r="R46" s="12">
        <f>'[9] 2022 - 2024 Combined Table A1'!R46</f>
        <v>725375.32000000007</v>
      </c>
      <c r="S46" s="10">
        <f>'[10]2022 - 2024 Combined Table A1'!P46</f>
        <v>140725.87018874299</v>
      </c>
      <c r="T46" s="10">
        <f>'[10]2022 - 2024 Combined Table A1'!Q46</f>
        <v>284821.74550000002</v>
      </c>
      <c r="U46" s="10">
        <f>'[10]2022 - 2024 Combined Table A1'!R46</f>
        <v>332473</v>
      </c>
      <c r="V46" s="10">
        <f t="shared" si="32"/>
        <v>3322492.9288552431</v>
      </c>
      <c r="X46" s="12">
        <f>'[9] 2022 - 2024 Combined Table A1'!U46</f>
        <v>1839096.9931665</v>
      </c>
      <c r="Y46" s="12">
        <f>'[9] 2022 - 2024 Combined Table A1'!V46</f>
        <v>517375.31999999995</v>
      </c>
      <c r="Z46" s="10">
        <f>'[10]2022 - 2024 Combined Table A1'!T46</f>
        <v>140725.87018874279</v>
      </c>
      <c r="AA46" s="10">
        <f>'[10]2022 - 2024 Combined Table A1'!U46</f>
        <v>260821.74549999999</v>
      </c>
      <c r="AB46" s="10">
        <f>'[10]2022 - 2024 Combined Table A1'!V46</f>
        <v>310473</v>
      </c>
      <c r="AC46" s="10">
        <f t="shared" si="33"/>
        <v>3068492.9288552431</v>
      </c>
      <c r="AE46" s="12">
        <f>'[9] 2022 - 2024 Combined Table A1'!Y46</f>
        <v>1839096.9931665</v>
      </c>
      <c r="AF46" s="12">
        <f>'[9] 2022 - 2024 Combined Table A1'!Z46</f>
        <v>517375.31999999995</v>
      </c>
      <c r="AG46" s="10">
        <f>'[10]2022 - 2024 Combined Table A1'!X46</f>
        <v>140725.87018874279</v>
      </c>
      <c r="AH46" s="10">
        <f>'[10]2022 - 2024 Combined Table A1'!Y46</f>
        <v>260821.74549999999</v>
      </c>
      <c r="AI46" s="10">
        <f>'[10]2022 - 2024 Combined Table A1'!Z46</f>
        <v>310473</v>
      </c>
      <c r="AJ46" s="10">
        <f t="shared" si="34"/>
        <v>3068492.9288552431</v>
      </c>
    </row>
    <row r="47" spans="1:36" ht="16" thickBot="1" x14ac:dyDescent="0.4">
      <c r="A47" s="11" t="s">
        <v>4</v>
      </c>
      <c r="B47" s="11"/>
      <c r="C47" s="12">
        <f>'[7] 2022 - 2024 Combined Table A1'!$I$47</f>
        <v>394346</v>
      </c>
      <c r="D47" s="12">
        <f>'[7] 2022 - 2024 Combined Table A1'!$J$47</f>
        <v>104000</v>
      </c>
      <c r="E47" s="10">
        <f>'[8]2022 - 2024 Combined Table A1'!$H$47</f>
        <v>41913</v>
      </c>
      <c r="F47" s="10">
        <f>'[8]2022 - 2024 Combined Table A1'!$I$47</f>
        <v>43333</v>
      </c>
      <c r="G47" s="10">
        <f>'[8]2022 - 2024 Combined Table A1'!$J$47</f>
        <v>43333</v>
      </c>
      <c r="H47" s="10">
        <f t="shared" si="30"/>
        <v>626925</v>
      </c>
      <c r="I47" s="11"/>
      <c r="J47" s="12">
        <f>'[9] 2022 - 2024 Combined Table A1'!M47</f>
        <v>512001</v>
      </c>
      <c r="K47" s="12">
        <f>'[7] 2022 - 2024 Combined Table A1'!$N$47</f>
        <v>128000</v>
      </c>
      <c r="L47" s="10">
        <f>'[10]2022 - 2024 Combined Table A1'!L47</f>
        <v>53333</v>
      </c>
      <c r="M47" s="10">
        <f>'[8]2022 - 2024 Combined Table A1'!$M$47</f>
        <v>53333</v>
      </c>
      <c r="N47" s="10">
        <f>'[8]2022 - 2024 Combined Table A1'!$N$47</f>
        <v>53333</v>
      </c>
      <c r="O47" s="10">
        <f t="shared" si="31"/>
        <v>800000</v>
      </c>
      <c r="Q47" s="12">
        <f>'[9] 2022 - 2024 Combined Table A1'!Q47</f>
        <v>512001</v>
      </c>
      <c r="R47" s="12">
        <f>'[9] 2022 - 2024 Combined Table A1'!R47</f>
        <v>128000</v>
      </c>
      <c r="S47" s="10">
        <f>'[10]2022 - 2024 Combined Table A1'!P47</f>
        <v>53333</v>
      </c>
      <c r="T47" s="10">
        <f>'[10]2022 - 2024 Combined Table A1'!Q47</f>
        <v>53333</v>
      </c>
      <c r="U47" s="10">
        <f>'[10]2022 - 2024 Combined Table A1'!R47</f>
        <v>53333</v>
      </c>
      <c r="V47" s="10">
        <f t="shared" si="32"/>
        <v>800000</v>
      </c>
      <c r="X47" s="12">
        <f>'[9] 2022 - 2024 Combined Table A1'!U47</f>
        <v>512001</v>
      </c>
      <c r="Y47" s="12">
        <f>'[9] 2022 - 2024 Combined Table A1'!V47</f>
        <v>128000</v>
      </c>
      <c r="Z47" s="10">
        <f>'[10]2022 - 2024 Combined Table A1'!T47</f>
        <v>53333</v>
      </c>
      <c r="AA47" s="10">
        <f>'[10]2022 - 2024 Combined Table A1'!U47</f>
        <v>53333</v>
      </c>
      <c r="AB47" s="10">
        <f>'[10]2022 - 2024 Combined Table A1'!V47</f>
        <v>53333</v>
      </c>
      <c r="AC47" s="10">
        <f t="shared" si="33"/>
        <v>800000</v>
      </c>
      <c r="AE47" s="12">
        <f>'[9] 2022 - 2024 Combined Table A1'!Y47</f>
        <v>512001</v>
      </c>
      <c r="AF47" s="12">
        <f>'[9] 2022 - 2024 Combined Table A1'!Z47</f>
        <v>128000</v>
      </c>
      <c r="AG47" s="10">
        <f>'[10]2022 - 2024 Combined Table A1'!X47</f>
        <v>53333</v>
      </c>
      <c r="AH47" s="10">
        <f>'[10]2022 - 2024 Combined Table A1'!Y47</f>
        <v>53333</v>
      </c>
      <c r="AI47" s="10">
        <f>'[10]2022 - 2024 Combined Table A1'!Z47</f>
        <v>53333</v>
      </c>
      <c r="AJ47" s="10">
        <f t="shared" si="34"/>
        <v>800000</v>
      </c>
    </row>
    <row r="48" spans="1:36" ht="16" thickBot="1" x14ac:dyDescent="0.4">
      <c r="A48" s="11" t="s">
        <v>3</v>
      </c>
      <c r="B48" s="11"/>
      <c r="C48" s="12">
        <f>'[7] 2022 - 2024 Combined Table A1'!$I$48</f>
        <v>60000</v>
      </c>
      <c r="D48" s="12">
        <f>'[7] 2022 - 2024 Combined Table A1'!$J$48</f>
        <v>24000</v>
      </c>
      <c r="E48" s="10">
        <f>'[8]2022 - 2024 Combined Table A1'!$H$48</f>
        <v>10000</v>
      </c>
      <c r="F48" s="10">
        <f>'[8]2022 - 2024 Combined Table A1'!$I$48</f>
        <v>10000</v>
      </c>
      <c r="G48" s="10">
        <f>'[8]2022 - 2024 Combined Table A1'!$J$48</f>
        <v>10000</v>
      </c>
      <c r="H48" s="10">
        <f t="shared" si="30"/>
        <v>114000</v>
      </c>
      <c r="I48" s="11"/>
      <c r="J48" s="12">
        <f>'[9] 2022 - 2024 Combined Table A1'!M48</f>
        <v>60000</v>
      </c>
      <c r="K48" s="12">
        <f>'[7] 2022 - 2024 Combined Table A1'!$N$48</f>
        <v>24000</v>
      </c>
      <c r="L48" s="10">
        <f>'[10]2022 - 2024 Combined Table A1'!L48</f>
        <v>10000</v>
      </c>
      <c r="M48" s="10">
        <f>'[8]2022 - 2024 Combined Table A1'!$M$48</f>
        <v>10000</v>
      </c>
      <c r="N48" s="10">
        <f>'[8]2022 - 2024 Combined Table A1'!$N$48</f>
        <v>10000</v>
      </c>
      <c r="O48" s="10">
        <f t="shared" si="31"/>
        <v>114000</v>
      </c>
      <c r="Q48" s="12">
        <f>'[9] 2022 - 2024 Combined Table A1'!Q48</f>
        <v>60000</v>
      </c>
      <c r="R48" s="12">
        <f>'[9] 2022 - 2024 Combined Table A1'!R48</f>
        <v>24000</v>
      </c>
      <c r="S48" s="10">
        <f>'[10]2022 - 2024 Combined Table A1'!P48</f>
        <v>10000</v>
      </c>
      <c r="T48" s="10">
        <f>'[10]2022 - 2024 Combined Table A1'!Q48</f>
        <v>10000</v>
      </c>
      <c r="U48" s="10">
        <f>'[10]2022 - 2024 Combined Table A1'!R48</f>
        <v>10000</v>
      </c>
      <c r="V48" s="10">
        <f t="shared" si="32"/>
        <v>114000</v>
      </c>
      <c r="X48" s="12">
        <f>'[9] 2022 - 2024 Combined Table A1'!U48</f>
        <v>60000</v>
      </c>
      <c r="Y48" s="12">
        <f>'[9] 2022 - 2024 Combined Table A1'!V48</f>
        <v>24000</v>
      </c>
      <c r="Z48" s="10">
        <f>'[10]2022 - 2024 Combined Table A1'!T48</f>
        <v>10000</v>
      </c>
      <c r="AA48" s="10">
        <f>'[10]2022 - 2024 Combined Table A1'!U48</f>
        <v>10000</v>
      </c>
      <c r="AB48" s="10">
        <f>'[10]2022 - 2024 Combined Table A1'!V48</f>
        <v>10000</v>
      </c>
      <c r="AC48" s="10">
        <f t="shared" si="33"/>
        <v>114000</v>
      </c>
      <c r="AE48" s="12">
        <f>'[9] 2022 - 2024 Combined Table A1'!Y48</f>
        <v>60000</v>
      </c>
      <c r="AF48" s="12">
        <f>'[9] 2022 - 2024 Combined Table A1'!Z48</f>
        <v>24000</v>
      </c>
      <c r="AG48" s="10">
        <f>'[10]2022 - 2024 Combined Table A1'!X48</f>
        <v>10000</v>
      </c>
      <c r="AH48" s="10">
        <f>'[10]2022 - 2024 Combined Table A1'!Y48</f>
        <v>10000</v>
      </c>
      <c r="AI48" s="10">
        <f>'[10]2022 - 2024 Combined Table A1'!Z48</f>
        <v>10000</v>
      </c>
      <c r="AJ48" s="10">
        <f t="shared" si="34"/>
        <v>114000</v>
      </c>
    </row>
    <row r="49" spans="1:36" ht="16" thickBot="1" x14ac:dyDescent="0.4">
      <c r="A49" s="13" t="s">
        <v>2</v>
      </c>
      <c r="B49" s="11"/>
      <c r="C49" s="12">
        <f>'[7] 2022 - 2024 Combined Table A1'!$I$49</f>
        <v>8681482</v>
      </c>
      <c r="D49" s="12">
        <f>'[7] 2022 - 2024 Combined Table A1'!$J$49</f>
        <v>2459136</v>
      </c>
      <c r="E49" s="10">
        <f>'[8]2022 - 2024 Combined Table A1'!$H$49</f>
        <v>1347734</v>
      </c>
      <c r="F49" s="10">
        <f>'[8]2022 - 2024 Combined Table A1'!$I$49</f>
        <v>459606</v>
      </c>
      <c r="G49" s="10">
        <f>'[8]2022 - 2024 Combined Table A1'!$J$49</f>
        <v>696820</v>
      </c>
      <c r="H49" s="10">
        <f t="shared" si="30"/>
        <v>13644778</v>
      </c>
      <c r="I49" s="11"/>
      <c r="J49" s="12">
        <f>'[9] 2022 - 2024 Combined Table A1'!M49</f>
        <v>7813074</v>
      </c>
      <c r="K49" s="12">
        <f>'[7] 2022 - 2024 Combined Table A1'!$N$49</f>
        <v>1651949.666707699</v>
      </c>
      <c r="L49" s="10">
        <f>'[10]2022 - 2024 Combined Table A1'!L49</f>
        <v>847047</v>
      </c>
      <c r="M49" s="10">
        <f>'[8]2022 - 2024 Combined Table A1'!$M$49</f>
        <v>701103.85858006671</v>
      </c>
      <c r="N49" s="10">
        <f>'[8]2022 - 2024 Combined Table A1'!$N$49</f>
        <v>575618.46208575531</v>
      </c>
      <c r="O49" s="10">
        <f t="shared" si="31"/>
        <v>11588792.98737352</v>
      </c>
      <c r="Q49" s="12">
        <f>'[9] 2022 - 2024 Combined Table A1'!Q49</f>
        <v>6849349.3876250004</v>
      </c>
      <c r="R49" s="12">
        <f>'[9] 2022 - 2024 Combined Table A1'!R49</f>
        <v>1622695.7405837211</v>
      </c>
      <c r="S49" s="10">
        <f>'[10]2022 - 2024 Combined Table A1'!P49</f>
        <v>1117877</v>
      </c>
      <c r="T49" s="10">
        <f>'[10]2022 - 2024 Combined Table A1'!Q49</f>
        <v>775647.47950104519</v>
      </c>
      <c r="U49" s="10">
        <f>'[10]2022 - 2024 Combined Table A1'!R49</f>
        <v>695217.65749929228</v>
      </c>
      <c r="V49" s="10">
        <f t="shared" si="32"/>
        <v>11060787.265209058</v>
      </c>
      <c r="X49" s="12">
        <f>'[9] 2022 - 2024 Combined Table A1'!U49</f>
        <v>6935064.1394624999</v>
      </c>
      <c r="Y49" s="12">
        <f>'[9] 2022 - 2024 Combined Table A1'!V49</f>
        <v>1590620.7277157677</v>
      </c>
      <c r="Z49" s="10">
        <f>'[10]2022 - 2024 Combined Table A1'!T49</f>
        <v>1135532.2103375001</v>
      </c>
      <c r="AA49" s="10">
        <f>'[10]2022 - 2024 Combined Table A1'!U49</f>
        <v>778909.06351248734</v>
      </c>
      <c r="AB49" s="10">
        <f>'[10]2022 - 2024 Combined Table A1'!V49</f>
        <v>702324.38649843959</v>
      </c>
      <c r="AC49" s="10">
        <f t="shared" si="33"/>
        <v>11142450.527526693</v>
      </c>
      <c r="AE49" s="12">
        <f>'[9] 2022 - 2024 Combined Table A1'!Y49</f>
        <v>6918454.2825812511</v>
      </c>
      <c r="AF49" s="12">
        <f>'[9] 2022 - 2024 Combined Table A1'!Z49</f>
        <v>1581063</v>
      </c>
      <c r="AG49" s="10">
        <f>'[10]2022 - 2024 Combined Table A1'!X49</f>
        <v>1139156.0622187501</v>
      </c>
      <c r="AH49" s="10">
        <v>782184</v>
      </c>
      <c r="AI49" s="10">
        <v>713929</v>
      </c>
      <c r="AJ49" s="10">
        <f t="shared" si="34"/>
        <v>11134786.344800001</v>
      </c>
    </row>
    <row r="50" spans="1:36" s="4" customFormat="1" ht="16" thickBot="1" x14ac:dyDescent="0.4">
      <c r="A50" s="8" t="s">
        <v>1</v>
      </c>
      <c r="B50" s="7"/>
      <c r="C50" s="6">
        <f t="shared" ref="C50:H50" si="35">SUM(C41:C49)</f>
        <v>14895211.73</v>
      </c>
      <c r="D50" s="6">
        <f t="shared" si="35"/>
        <v>4410219</v>
      </c>
      <c r="E50" s="6">
        <f t="shared" si="35"/>
        <v>2035586</v>
      </c>
      <c r="F50" s="6">
        <f t="shared" si="35"/>
        <v>1454073.8900000001</v>
      </c>
      <c r="G50" s="6">
        <f t="shared" si="35"/>
        <v>1620323.8</v>
      </c>
      <c r="H50" s="6">
        <f t="shared" si="35"/>
        <v>24415414.420000002</v>
      </c>
      <c r="I50" s="7"/>
      <c r="J50" s="6">
        <f t="shared" ref="J50:O50" si="36">SUM(J41:J49)</f>
        <v>15474551.01591466</v>
      </c>
      <c r="K50" s="6">
        <f t="shared" si="36"/>
        <v>4289840.3167076986</v>
      </c>
      <c r="L50" s="6">
        <f t="shared" si="36"/>
        <v>1650904.4875237197</v>
      </c>
      <c r="M50" s="6">
        <f t="shared" si="36"/>
        <v>2029124.0440800665</v>
      </c>
      <c r="N50" s="6">
        <f t="shared" si="36"/>
        <v>1869640.4620857553</v>
      </c>
      <c r="O50" s="6">
        <f t="shared" si="36"/>
        <v>25314060.326311897</v>
      </c>
      <c r="P50" s="5"/>
      <c r="Q50" s="6">
        <f t="shared" ref="Q50:V50" si="37">SUM(Q41:Q49)</f>
        <v>14460826.093539659</v>
      </c>
      <c r="R50" s="6">
        <f t="shared" si="37"/>
        <v>3791586.3905837215</v>
      </c>
      <c r="S50" s="6">
        <f t="shared" si="37"/>
        <v>1921734.4875237197</v>
      </c>
      <c r="T50" s="6">
        <f t="shared" si="37"/>
        <v>1803667.665001045</v>
      </c>
      <c r="U50" s="6">
        <f t="shared" si="37"/>
        <v>1712239.6574992924</v>
      </c>
      <c r="V50" s="6">
        <f t="shared" si="37"/>
        <v>23690054.294147439</v>
      </c>
      <c r="W50" s="5"/>
      <c r="X50" s="6">
        <f t="shared" ref="X50:AC50" si="38">SUM(X41:X49)</f>
        <v>14546541.155377159</v>
      </c>
      <c r="Y50" s="6">
        <f t="shared" si="38"/>
        <v>3551511.3777157674</v>
      </c>
      <c r="Z50" s="6">
        <f t="shared" si="38"/>
        <v>1939389.6978612195</v>
      </c>
      <c r="AA50" s="6">
        <f t="shared" si="38"/>
        <v>1782929.2490124872</v>
      </c>
      <c r="AB50" s="6">
        <f t="shared" si="38"/>
        <v>1697346.3864984396</v>
      </c>
      <c r="AC50" s="6">
        <f t="shared" si="38"/>
        <v>23517717.866465069</v>
      </c>
      <c r="AD50" s="5"/>
      <c r="AE50" s="6">
        <f t="shared" ref="AE50:AJ50" si="39">SUM(AE41:AE49)</f>
        <v>14529931.298495911</v>
      </c>
      <c r="AF50" s="6">
        <f t="shared" si="39"/>
        <v>3541953.65</v>
      </c>
      <c r="AG50" s="6">
        <f t="shared" si="39"/>
        <v>1943013.5497424696</v>
      </c>
      <c r="AH50" s="6">
        <f t="shared" si="39"/>
        <v>1786204.1854999999</v>
      </c>
      <c r="AI50" s="6">
        <f t="shared" si="39"/>
        <v>1708951</v>
      </c>
      <c r="AJ50" s="6">
        <f t="shared" si="39"/>
        <v>23510053.683738381</v>
      </c>
    </row>
    <row r="51" spans="1:36" s="4" customFormat="1" ht="16" thickBot="1" x14ac:dyDescent="0.4">
      <c r="A51" s="8" t="s">
        <v>0</v>
      </c>
      <c r="B51" s="7"/>
      <c r="C51" s="6">
        <f t="shared" ref="C51:H51" si="40">C18+C24+C34+C39+C28+C50</f>
        <v>162871152.35000002</v>
      </c>
      <c r="D51" s="6">
        <f t="shared" si="40"/>
        <v>43046677.649999999</v>
      </c>
      <c r="E51" s="6">
        <f t="shared" si="40"/>
        <v>23467632.219999999</v>
      </c>
      <c r="F51" s="6">
        <f t="shared" si="40"/>
        <v>17873099.890000001</v>
      </c>
      <c r="G51" s="6">
        <f t="shared" si="40"/>
        <v>16898462.800000001</v>
      </c>
      <c r="H51" s="6">
        <f t="shared" si="40"/>
        <v>264157024.91000003</v>
      </c>
      <c r="I51" s="7"/>
      <c r="J51" s="6">
        <f t="shared" ref="J51:O51" si="41">J18+J24+J34+J39+J28+J50</f>
        <v>164930780.30907416</v>
      </c>
      <c r="K51" s="6">
        <f t="shared" si="41"/>
        <v>34914000.000861682</v>
      </c>
      <c r="L51" s="6">
        <f t="shared" si="41"/>
        <v>17880930.993858557</v>
      </c>
      <c r="M51" s="6">
        <f t="shared" si="41"/>
        <v>14816121.033924829</v>
      </c>
      <c r="N51" s="6">
        <f t="shared" si="41"/>
        <v>12180927.70608958</v>
      </c>
      <c r="O51" s="6">
        <f t="shared" si="41"/>
        <v>244722760.04380885</v>
      </c>
      <c r="P51" s="5"/>
      <c r="Q51" s="6">
        <f t="shared" ref="Q51:V51" si="42">Q18+Q24+Q34+Q39+Q28+Q50</f>
        <v>144692565.38669917</v>
      </c>
      <c r="R51" s="6">
        <f t="shared" si="42"/>
        <v>34299667.549374379</v>
      </c>
      <c r="S51" s="6">
        <f t="shared" si="42"/>
        <v>23568352.973858558</v>
      </c>
      <c r="T51" s="6">
        <f t="shared" si="42"/>
        <v>16381537.07153954</v>
      </c>
      <c r="U51" s="6">
        <f t="shared" si="42"/>
        <v>14692510.807485137</v>
      </c>
      <c r="V51" s="6">
        <f t="shared" si="42"/>
        <v>233634633.78895679</v>
      </c>
      <c r="W51" s="5"/>
      <c r="X51" s="6">
        <f t="shared" ref="X51:AC51" si="43">X18+X24+X34+X39+X28+X50</f>
        <v>146492580.44853669</v>
      </c>
      <c r="Y51" s="6">
        <f t="shared" si="43"/>
        <v>33626092.282031119</v>
      </c>
      <c r="Z51" s="6">
        <f t="shared" si="43"/>
        <v>23939116.982772917</v>
      </c>
      <c r="AA51" s="6">
        <f t="shared" si="43"/>
        <v>16450030.335762231</v>
      </c>
      <c r="AB51" s="6">
        <f t="shared" si="43"/>
        <v>14841752.11329576</v>
      </c>
      <c r="AC51" s="6">
        <f t="shared" si="43"/>
        <v>235349572.1623987</v>
      </c>
      <c r="AD51" s="5"/>
      <c r="AE51" s="6">
        <f t="shared" ref="AE51:AJ51" si="44">AE18+AE24+AE34+AE39+AE28+AE50</f>
        <v>146143773.49165541</v>
      </c>
      <c r="AF51" s="6">
        <f t="shared" si="44"/>
        <v>33425383.132011682</v>
      </c>
      <c r="AG51" s="6">
        <f t="shared" si="44"/>
        <v>24015214.559476271</v>
      </c>
      <c r="AH51" s="6">
        <f t="shared" si="44"/>
        <v>16518809.592932731</v>
      </c>
      <c r="AI51" s="6">
        <f t="shared" si="44"/>
        <v>14992509.561752083</v>
      </c>
      <c r="AJ51" s="6">
        <f t="shared" si="44"/>
        <v>235095690.33782825</v>
      </c>
    </row>
  </sheetData>
  <mergeCells count="6">
    <mergeCell ref="A40:AC40"/>
    <mergeCell ref="A11:AC11"/>
    <mergeCell ref="A19:AC19"/>
    <mergeCell ref="A25:AC25"/>
    <mergeCell ref="A29:AC29"/>
    <mergeCell ref="A35:AC35"/>
  </mergeCells>
  <pageMargins left="0.25" right="0.25" top="0.5" bottom="0.68" header="0.22" footer="0.23"/>
  <pageSetup paperSize="5" scale="41" orientation="landscape"/>
  <headerFooter alignWithMargins="0">
    <oddFooter xml:space="preserve">&amp;C
&amp;R&amp;14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5BF5D-AE6B-462D-AF8D-6BBF03F62E8C}">
  <sheetPr>
    <tabColor theme="9" tint="0.39997558519241921"/>
    <pageSetUpPr fitToPage="1"/>
  </sheetPr>
  <dimension ref="A2:AC51"/>
  <sheetViews>
    <sheetView showGridLines="0" zoomScale="80" zoomScaleNormal="80" zoomScaleSheetLayoutView="40" zoomScalePageLayoutView="50" workbookViewId="0">
      <pane xSplit="1" topLeftCell="B1" activePane="topRight" state="frozen"/>
      <selection activeCell="A4" sqref="A4"/>
      <selection pane="topRight" activeCell="AL23" sqref="AL23"/>
    </sheetView>
  </sheetViews>
  <sheetFormatPr defaultColWidth="9.1796875" defaultRowHeight="15.5" x14ac:dyDescent="0.35"/>
  <cols>
    <col min="1" max="1" width="51" style="1" customWidth="1"/>
    <col min="2" max="2" width="1.453125" style="1" customWidth="1"/>
    <col min="3" max="3" width="23.1796875" style="1" hidden="1" customWidth="1"/>
    <col min="4" max="4" width="20.81640625" style="1" hidden="1" customWidth="1"/>
    <col min="5" max="5" width="21.81640625" style="1" hidden="1" customWidth="1"/>
    <col min="6" max="6" width="20" style="1" hidden="1" customWidth="1"/>
    <col min="7" max="7" width="19.1796875" style="1" hidden="1" customWidth="1"/>
    <col min="8" max="8" width="20.54296875" style="1" hidden="1" customWidth="1"/>
    <col min="9" max="9" width="1.453125" style="1" customWidth="1"/>
    <col min="10" max="10" width="18.7265625" style="3" customWidth="1"/>
    <col min="11" max="11" width="16.453125" style="3" customWidth="1"/>
    <col min="12" max="12" width="18.1796875" style="2" customWidth="1"/>
    <col min="13" max="13" width="16" style="2" customWidth="1"/>
    <col min="14" max="14" width="16.81640625" style="2" customWidth="1"/>
    <col min="15" max="15" width="19" style="1" customWidth="1"/>
    <col min="16" max="16" width="1.453125" style="1" customWidth="1"/>
    <col min="17" max="18" width="19.453125" style="3" customWidth="1"/>
    <col min="19" max="20" width="20.26953125" style="2" customWidth="1"/>
    <col min="21" max="21" width="17.26953125" style="2" customWidth="1"/>
    <col min="22" max="22" width="17.7265625" style="1" customWidth="1"/>
    <col min="23" max="23" width="1.453125" style="1" customWidth="1"/>
    <col min="24" max="24" width="19.453125" style="3" customWidth="1"/>
    <col min="25" max="25" width="16.1796875" style="3" customWidth="1"/>
    <col min="26" max="27" width="17" style="2" customWidth="1"/>
    <col min="28" max="28" width="16.26953125" style="2" customWidth="1"/>
    <col min="29" max="29" width="16.54296875" style="1" customWidth="1"/>
    <col min="30" max="16384" width="9.1796875" style="1"/>
  </cols>
  <sheetData>
    <row r="2" spans="1:29" x14ac:dyDescent="0.35">
      <c r="A2" s="55" t="s">
        <v>55</v>
      </c>
      <c r="B2" s="55"/>
      <c r="C2" s="55"/>
      <c r="D2" s="55"/>
      <c r="E2" s="55"/>
      <c r="J2" s="2"/>
      <c r="K2" s="3" t="s">
        <v>53</v>
      </c>
      <c r="Q2" s="2"/>
      <c r="X2" s="2"/>
    </row>
    <row r="3" spans="1:29" ht="20.25" customHeight="1" x14ac:dyDescent="0.35">
      <c r="A3" s="55" t="s">
        <v>58</v>
      </c>
      <c r="B3" s="55"/>
      <c r="C3" s="55"/>
      <c r="D3" s="55"/>
      <c r="E3" s="55"/>
      <c r="J3" s="2"/>
      <c r="Q3" s="2"/>
      <c r="X3" s="2"/>
    </row>
    <row r="4" spans="1:29" ht="20.25" customHeight="1" x14ac:dyDescent="0.35">
      <c r="A4" s="55" t="s">
        <v>54</v>
      </c>
      <c r="B4" s="55"/>
      <c r="C4" s="55"/>
      <c r="D4" s="55"/>
      <c r="E4" s="55"/>
      <c r="J4" s="2"/>
      <c r="Q4" s="2"/>
      <c r="X4" s="2"/>
    </row>
    <row r="5" spans="1:29" ht="22.5" customHeight="1" thickBot="1" x14ac:dyDescent="0.4">
      <c r="A5" s="55" t="s">
        <v>52</v>
      </c>
      <c r="B5" s="55"/>
      <c r="C5" s="55"/>
      <c r="D5" s="55"/>
      <c r="E5" s="55"/>
    </row>
    <row r="6" spans="1:29" s="50" customFormat="1" ht="17.25" customHeight="1" x14ac:dyDescent="0.35">
      <c r="A6" s="54"/>
      <c r="B6" s="53"/>
      <c r="C6" s="53">
        <v>2021</v>
      </c>
      <c r="D6" s="53">
        <f>C6</f>
        <v>2021</v>
      </c>
      <c r="E6" s="52">
        <f>C6</f>
        <v>2021</v>
      </c>
      <c r="F6" s="52">
        <f>C6</f>
        <v>2021</v>
      </c>
      <c r="G6" s="52">
        <f>C6</f>
        <v>2021</v>
      </c>
      <c r="H6" s="52">
        <f>C6</f>
        <v>2021</v>
      </c>
      <c r="I6" s="53"/>
      <c r="J6" s="52">
        <v>2022</v>
      </c>
      <c r="K6" s="52">
        <v>2022</v>
      </c>
      <c r="L6" s="52">
        <v>2022</v>
      </c>
      <c r="M6" s="52">
        <v>2022</v>
      </c>
      <c r="N6" s="52">
        <v>2022</v>
      </c>
      <c r="O6" s="52">
        <f>J6</f>
        <v>2022</v>
      </c>
      <c r="P6" s="53"/>
      <c r="Q6" s="52">
        <v>2023</v>
      </c>
      <c r="R6" s="52">
        <v>2023</v>
      </c>
      <c r="S6" s="52">
        <v>2023</v>
      </c>
      <c r="T6" s="52">
        <v>2023</v>
      </c>
      <c r="U6" s="52">
        <v>2023</v>
      </c>
      <c r="V6" s="52">
        <f>Q6</f>
        <v>2023</v>
      </c>
      <c r="W6" s="53"/>
      <c r="X6" s="52">
        <v>2024</v>
      </c>
      <c r="Y6" s="52">
        <f>X6</f>
        <v>2024</v>
      </c>
      <c r="Z6" s="52">
        <f>Y6</f>
        <v>2024</v>
      </c>
      <c r="AA6" s="52">
        <f>Z6</f>
        <v>2024</v>
      </c>
      <c r="AB6" s="52">
        <f>AA6</f>
        <v>2024</v>
      </c>
      <c r="AC6" s="51">
        <f>X6</f>
        <v>2024</v>
      </c>
    </row>
    <row r="7" spans="1:29" ht="32.25" customHeight="1" x14ac:dyDescent="0.35">
      <c r="A7" s="49"/>
      <c r="B7" s="44"/>
      <c r="C7" s="46" t="s">
        <v>51</v>
      </c>
      <c r="D7" s="46" t="s">
        <v>50</v>
      </c>
      <c r="E7" s="43" t="s">
        <v>49</v>
      </c>
      <c r="F7" s="43" t="s">
        <v>48</v>
      </c>
      <c r="G7" s="43" t="s">
        <v>47</v>
      </c>
      <c r="H7" s="43" t="s">
        <v>46</v>
      </c>
      <c r="I7" s="44"/>
      <c r="J7" s="43" t="s">
        <v>51</v>
      </c>
      <c r="K7" s="43" t="s">
        <v>50</v>
      </c>
      <c r="L7" s="43" t="s">
        <v>49</v>
      </c>
      <c r="M7" s="43" t="s">
        <v>48</v>
      </c>
      <c r="N7" s="43" t="s">
        <v>47</v>
      </c>
      <c r="O7" s="43" t="s">
        <v>46</v>
      </c>
      <c r="P7" s="44"/>
      <c r="Q7" s="43" t="s">
        <v>51</v>
      </c>
      <c r="R7" s="43" t="s">
        <v>50</v>
      </c>
      <c r="S7" s="43" t="s">
        <v>49</v>
      </c>
      <c r="T7" s="43" t="s">
        <v>48</v>
      </c>
      <c r="U7" s="43" t="s">
        <v>47</v>
      </c>
      <c r="V7" s="43" t="s">
        <v>46</v>
      </c>
      <c r="W7" s="44"/>
      <c r="X7" s="43" t="s">
        <v>51</v>
      </c>
      <c r="Y7" s="43" t="s">
        <v>50</v>
      </c>
      <c r="Z7" s="43" t="s">
        <v>49</v>
      </c>
      <c r="AA7" s="43" t="s">
        <v>48</v>
      </c>
      <c r="AB7" s="43" t="s">
        <v>47</v>
      </c>
      <c r="AC7" s="48" t="s">
        <v>46</v>
      </c>
    </row>
    <row r="8" spans="1:29" ht="18.75" customHeight="1" x14ac:dyDescent="0.35">
      <c r="A8" s="47" t="s">
        <v>45</v>
      </c>
      <c r="B8" s="44"/>
      <c r="C8" s="46" t="s">
        <v>44</v>
      </c>
      <c r="D8" s="46" t="s">
        <v>44</v>
      </c>
      <c r="E8" s="46" t="s">
        <v>44</v>
      </c>
      <c r="F8" s="46" t="s">
        <v>44</v>
      </c>
      <c r="G8" s="46" t="s">
        <v>44</v>
      </c>
      <c r="H8" s="45" t="s">
        <v>42</v>
      </c>
      <c r="I8" s="44"/>
      <c r="J8" s="43" t="s">
        <v>43</v>
      </c>
      <c r="K8" s="43" t="s">
        <v>43</v>
      </c>
      <c r="L8" s="43" t="s">
        <v>43</v>
      </c>
      <c r="M8" s="43" t="s">
        <v>43</v>
      </c>
      <c r="N8" s="43" t="s">
        <v>43</v>
      </c>
      <c r="O8" s="45" t="s">
        <v>42</v>
      </c>
      <c r="P8" s="44"/>
      <c r="Q8" s="43" t="s">
        <v>43</v>
      </c>
      <c r="R8" s="43" t="s">
        <v>43</v>
      </c>
      <c r="S8" s="43" t="s">
        <v>43</v>
      </c>
      <c r="T8" s="43" t="s">
        <v>43</v>
      </c>
      <c r="U8" s="43" t="s">
        <v>43</v>
      </c>
      <c r="V8" s="45" t="s">
        <v>42</v>
      </c>
      <c r="W8" s="44"/>
      <c r="X8" s="43" t="s">
        <v>43</v>
      </c>
      <c r="Y8" s="43" t="s">
        <v>43</v>
      </c>
      <c r="Z8" s="43" t="s">
        <v>43</v>
      </c>
      <c r="AA8" s="43" t="s">
        <v>43</v>
      </c>
      <c r="AB8" s="43" t="s">
        <v>43</v>
      </c>
      <c r="AC8" s="41" t="s">
        <v>42</v>
      </c>
    </row>
    <row r="9" spans="1:29" ht="18.75" customHeight="1" x14ac:dyDescent="0.35">
      <c r="A9" s="47"/>
      <c r="B9" s="44"/>
      <c r="C9" s="46" t="s">
        <v>41</v>
      </c>
      <c r="D9" s="46" t="s">
        <v>41</v>
      </c>
      <c r="E9" s="46" t="s">
        <v>41</v>
      </c>
      <c r="F9" s="46" t="s">
        <v>41</v>
      </c>
      <c r="G9" s="46" t="s">
        <v>41</v>
      </c>
      <c r="H9" s="45" t="s">
        <v>39</v>
      </c>
      <c r="I9" s="44"/>
      <c r="J9" s="43" t="s">
        <v>40</v>
      </c>
      <c r="K9" s="43" t="s">
        <v>40</v>
      </c>
      <c r="L9" s="43" t="s">
        <v>40</v>
      </c>
      <c r="M9" s="42" t="s">
        <v>40</v>
      </c>
      <c r="N9" s="42" t="s">
        <v>40</v>
      </c>
      <c r="O9" s="45" t="s">
        <v>39</v>
      </c>
      <c r="P9" s="44"/>
      <c r="Q9" s="43" t="s">
        <v>40</v>
      </c>
      <c r="R9" s="43" t="s">
        <v>40</v>
      </c>
      <c r="S9" s="43" t="s">
        <v>40</v>
      </c>
      <c r="T9" s="42" t="s">
        <v>40</v>
      </c>
      <c r="U9" s="42" t="s">
        <v>40</v>
      </c>
      <c r="V9" s="45" t="s">
        <v>39</v>
      </c>
      <c r="W9" s="44"/>
      <c r="X9" s="43" t="s">
        <v>40</v>
      </c>
      <c r="Y9" s="43" t="s">
        <v>40</v>
      </c>
      <c r="Z9" s="43" t="s">
        <v>40</v>
      </c>
      <c r="AA9" s="42" t="s">
        <v>40</v>
      </c>
      <c r="AB9" s="42" t="s">
        <v>40</v>
      </c>
      <c r="AC9" s="41" t="s">
        <v>39</v>
      </c>
    </row>
    <row r="10" spans="1:29" ht="21" customHeight="1" thickBot="1" x14ac:dyDescent="0.4">
      <c r="A10" s="40"/>
      <c r="B10" s="38"/>
      <c r="C10" s="37">
        <v>44561</v>
      </c>
      <c r="D10" s="37">
        <f>C10</f>
        <v>44561</v>
      </c>
      <c r="E10" s="37">
        <f>D10</f>
        <v>44561</v>
      </c>
      <c r="F10" s="36">
        <f>E10</f>
        <v>44561</v>
      </c>
      <c r="G10" s="36">
        <f>F10</f>
        <v>44561</v>
      </c>
      <c r="H10" s="39">
        <f>G10</f>
        <v>44561</v>
      </c>
      <c r="I10" s="38"/>
      <c r="J10" s="37">
        <v>44866</v>
      </c>
      <c r="K10" s="37">
        <f>J10</f>
        <v>44866</v>
      </c>
      <c r="L10" s="37">
        <f>K10</f>
        <v>44866</v>
      </c>
      <c r="M10" s="36">
        <f>L10</f>
        <v>44866</v>
      </c>
      <c r="N10" s="36">
        <f>M10</f>
        <v>44866</v>
      </c>
      <c r="O10" s="39">
        <f>N10</f>
        <v>44866</v>
      </c>
      <c r="P10" s="38"/>
      <c r="Q10" s="37">
        <f>O10</f>
        <v>44866</v>
      </c>
      <c r="R10" s="37">
        <f>Q10</f>
        <v>44866</v>
      </c>
      <c r="S10" s="37">
        <f>R10</f>
        <v>44866</v>
      </c>
      <c r="T10" s="36">
        <f>S10</f>
        <v>44866</v>
      </c>
      <c r="U10" s="36">
        <f>T10</f>
        <v>44866</v>
      </c>
      <c r="V10" s="39">
        <f>U10</f>
        <v>44866</v>
      </c>
      <c r="W10" s="38"/>
      <c r="X10" s="37">
        <f>V10</f>
        <v>44866</v>
      </c>
      <c r="Y10" s="37">
        <f>X10</f>
        <v>44866</v>
      </c>
      <c r="Z10" s="37">
        <f>Y10</f>
        <v>44866</v>
      </c>
      <c r="AA10" s="36">
        <f>Z10</f>
        <v>44866</v>
      </c>
      <c r="AB10" s="36">
        <f>AA10</f>
        <v>44866</v>
      </c>
      <c r="AC10" s="35">
        <f>AB10</f>
        <v>44866</v>
      </c>
    </row>
    <row r="11" spans="1:29" ht="17.25" customHeight="1" thickBot="1" x14ac:dyDescent="0.4">
      <c r="A11" s="74" t="s">
        <v>38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</row>
    <row r="12" spans="1:29" ht="16" thickBot="1" x14ac:dyDescent="0.4">
      <c r="A12" s="13" t="s">
        <v>37</v>
      </c>
      <c r="B12" s="11"/>
      <c r="C12" s="62">
        <f>' 2022-25 Spending 11-01-2022'!C12-' 2022-25 Spending 03-01-2022'!C12</f>
        <v>0</v>
      </c>
      <c r="D12" s="62">
        <f>' 2022-25 Spending 11-01-2022'!D12-' 2022-25 Spending 03-01-2022'!D12</f>
        <v>0</v>
      </c>
      <c r="E12" s="62">
        <f>' 2022-25 Spending 11-01-2022'!E12-' 2022-25 Spending 03-01-2022'!E12</f>
        <v>0</v>
      </c>
      <c r="F12" s="62">
        <f>' 2022-25 Spending 11-01-2022'!F12-' 2022-25 Spending 03-01-2022'!F12</f>
        <v>0</v>
      </c>
      <c r="G12" s="62">
        <f>' 2022-25 Spending 11-01-2022'!G12-' 2022-25 Spending 03-01-2022'!G12</f>
        <v>0</v>
      </c>
      <c r="H12" s="12">
        <f t="shared" ref="H12:H17" si="0">SUM(C12:G12)</f>
        <v>0</v>
      </c>
      <c r="I12" s="11"/>
      <c r="J12" s="62">
        <f>' 2022-25 Spending 11-01-2022'!J12-' 2022-25 Spending 03-01-2022'!J12</f>
        <v>0</v>
      </c>
      <c r="K12" s="62">
        <f>' 2022-25 Spending 11-01-2022'!K12-' 2022-25 Spending 03-01-2022'!K12</f>
        <v>0</v>
      </c>
      <c r="L12" s="62">
        <f>' 2022-25 Spending 11-01-2022'!L12-' 2022-25 Spending 03-01-2022'!L12</f>
        <v>0</v>
      </c>
      <c r="M12" s="62">
        <f>' 2022-25 Spending 11-01-2022'!M12-' 2022-25 Spending 03-01-2022'!M12</f>
        <v>0</v>
      </c>
      <c r="N12" s="62">
        <f>' 2022-25 Spending 11-01-2022'!N12-' 2022-25 Spending 03-01-2022'!N12</f>
        <v>0</v>
      </c>
      <c r="O12" s="12">
        <f t="shared" ref="O12:O17" si="1">SUM(J12:N12)</f>
        <v>0</v>
      </c>
      <c r="P12" s="11"/>
      <c r="Q12" s="62">
        <f>' 2022-25 Spending 11-01-2022'!Q12-' 2022-25 Spending 03-01-2022'!Q12</f>
        <v>-600000</v>
      </c>
      <c r="R12" s="62">
        <f>' 2022-25 Spending 11-01-2022'!R12-' 2022-25 Spending 03-01-2022'!R12</f>
        <v>240000</v>
      </c>
      <c r="S12" s="62">
        <f>' 2022-25 Spending 11-01-2022'!S12-' 2022-25 Spending 03-01-2022'!S12</f>
        <v>0</v>
      </c>
      <c r="T12" s="62">
        <f>' 2022-25 Spending 11-01-2022'!T12-' 2022-25 Spending 03-01-2022'!T12</f>
        <v>0</v>
      </c>
      <c r="U12" s="62">
        <f>' 2022-25 Spending 11-01-2022'!U12-' 2022-25 Spending 03-01-2022'!U12</f>
        <v>0</v>
      </c>
      <c r="V12" s="12">
        <f t="shared" ref="V12:V17" si="2">SUM(Q12:U12)</f>
        <v>-360000</v>
      </c>
      <c r="W12" s="11"/>
      <c r="X12" s="62">
        <f>' 2022-25 Spending 11-01-2022'!X12-' 2022-25 Spending 03-01-2022'!X12</f>
        <v>0</v>
      </c>
      <c r="Y12" s="62">
        <f>' 2022-25 Spending 11-01-2022'!Y12-' 2022-25 Spending 03-01-2022'!Y12</f>
        <v>224451.03118990269</v>
      </c>
      <c r="Z12" s="62">
        <f>' 2022-25 Spending 11-01-2022'!Z12-' 2022-25 Spending 03-01-2022'!Z12</f>
        <v>0</v>
      </c>
      <c r="AA12" s="62">
        <f>' 2022-25 Spending 11-01-2022'!AA12-' 2022-25 Spending 03-01-2022'!AA12</f>
        <v>0</v>
      </c>
      <c r="AB12" s="62">
        <f>' 2022-25 Spending 11-01-2022'!AB12-' 2022-25 Spending 03-01-2022'!AB12</f>
        <v>0</v>
      </c>
      <c r="AC12" s="12">
        <f t="shared" ref="AC12:AC17" si="3">SUM(X12:AB12)</f>
        <v>224451.03118990269</v>
      </c>
    </row>
    <row r="13" spans="1:29" s="4" customFormat="1" ht="16" thickBot="1" x14ac:dyDescent="0.4">
      <c r="A13" s="11" t="s">
        <v>36</v>
      </c>
      <c r="B13" s="34"/>
      <c r="C13" s="62">
        <f>' 2022-25 Spending 11-01-2022'!C13-' 2022-25 Spending 03-01-2022'!C13</f>
        <v>0</v>
      </c>
      <c r="D13" s="62">
        <f>' 2022-25 Spending 11-01-2022'!D13-' 2022-25 Spending 03-01-2022'!D13</f>
        <v>0</v>
      </c>
      <c r="E13" s="62">
        <f>' 2022-25 Spending 11-01-2022'!E13-' 2022-25 Spending 03-01-2022'!E13</f>
        <v>0</v>
      </c>
      <c r="F13" s="62">
        <f>' 2022-25 Spending 11-01-2022'!F13-' 2022-25 Spending 03-01-2022'!F13</f>
        <v>0</v>
      </c>
      <c r="G13" s="62">
        <f>' 2022-25 Spending 11-01-2022'!G13-' 2022-25 Spending 03-01-2022'!G13</f>
        <v>0</v>
      </c>
      <c r="H13" s="10">
        <f t="shared" si="0"/>
        <v>0</v>
      </c>
      <c r="I13" s="34"/>
      <c r="J13" s="62">
        <f>' 2022-25 Spending 11-01-2022'!J13-' 2022-25 Spending 03-01-2022'!J13</f>
        <v>0</v>
      </c>
      <c r="K13" s="62">
        <f>' 2022-25 Spending 11-01-2022'!K13-' 2022-25 Spending 03-01-2022'!K13</f>
        <v>0</v>
      </c>
      <c r="L13" s="62">
        <f>' 2022-25 Spending 11-01-2022'!L13-' 2022-25 Spending 03-01-2022'!L13</f>
        <v>0</v>
      </c>
      <c r="M13" s="62">
        <f>' 2022-25 Spending 11-01-2022'!M13-' 2022-25 Spending 03-01-2022'!M13</f>
        <v>0</v>
      </c>
      <c r="N13" s="62">
        <f>' 2022-25 Spending 11-01-2022'!N13-' 2022-25 Spending 03-01-2022'!N13</f>
        <v>0</v>
      </c>
      <c r="O13" s="10">
        <f t="shared" si="1"/>
        <v>0</v>
      </c>
      <c r="P13" s="34"/>
      <c r="Q13" s="62">
        <f>' 2022-25 Spending 11-01-2022'!Q13-' 2022-25 Spending 03-01-2022'!Q13</f>
        <v>0</v>
      </c>
      <c r="R13" s="62">
        <f>' 2022-25 Spending 11-01-2022'!R13-' 2022-25 Spending 03-01-2022'!R13</f>
        <v>0</v>
      </c>
      <c r="S13" s="62">
        <f>' 2022-25 Spending 11-01-2022'!S13-' 2022-25 Spending 03-01-2022'!S13</f>
        <v>-317702</v>
      </c>
      <c r="T13" s="62">
        <f>' 2022-25 Spending 11-01-2022'!T13-' 2022-25 Spending 03-01-2022'!T13</f>
        <v>-293761.94590100145</v>
      </c>
      <c r="U13" s="62">
        <f>' 2022-25 Spending 11-01-2022'!U13-' 2022-25 Spending 03-01-2022'!U13</f>
        <v>-325476.62145017151</v>
      </c>
      <c r="V13" s="10">
        <f t="shared" si="2"/>
        <v>-936940.56735117291</v>
      </c>
      <c r="W13" s="34"/>
      <c r="X13" s="62">
        <f>' 2022-25 Spending 11-01-2022'!X13-' 2022-25 Spending 03-01-2022'!X13</f>
        <v>84000</v>
      </c>
      <c r="Y13" s="62">
        <f>' 2022-25 Spending 11-01-2022'!Y13-' 2022-25 Spending 03-01-2022'!Y13</f>
        <v>13201.403557217098</v>
      </c>
      <c r="Z13" s="62">
        <f>' 2022-25 Spending 11-01-2022'!Z13-' 2022-25 Spending 03-01-2022'!Z13</f>
        <v>-508322.20142313995</v>
      </c>
      <c r="AA13" s="62">
        <f>' 2022-25 Spending 11-01-2022'!AA13-' 2022-25 Spending 03-01-2022'!AA13</f>
        <v>-445305.07664957352</v>
      </c>
      <c r="AB13" s="62">
        <f>' 2022-25 Spending 11-01-2022'!AB13-' 2022-25 Spending 03-01-2022'!AB13</f>
        <v>-543601.98101014842</v>
      </c>
      <c r="AC13" s="10">
        <f t="shared" si="3"/>
        <v>-1400027.855525645</v>
      </c>
    </row>
    <row r="14" spans="1:29" s="4" customFormat="1" ht="16" thickBot="1" x14ac:dyDescent="0.4">
      <c r="A14" s="13" t="s">
        <v>35</v>
      </c>
      <c r="B14" s="34"/>
      <c r="C14" s="62">
        <f>' 2022-25 Spending 11-01-2022'!C14-' 2022-25 Spending 03-01-2022'!C14</f>
        <v>0</v>
      </c>
      <c r="D14" s="62">
        <f>' 2022-25 Spending 11-01-2022'!D14-' 2022-25 Spending 03-01-2022'!D14</f>
        <v>0</v>
      </c>
      <c r="E14" s="62">
        <f>' 2022-25 Spending 11-01-2022'!E14-' 2022-25 Spending 03-01-2022'!E14</f>
        <v>0</v>
      </c>
      <c r="F14" s="62">
        <f>' 2022-25 Spending 11-01-2022'!F14-' 2022-25 Spending 03-01-2022'!F14</f>
        <v>0</v>
      </c>
      <c r="G14" s="62">
        <f>' 2022-25 Spending 11-01-2022'!G14-' 2022-25 Spending 03-01-2022'!G14</f>
        <v>0</v>
      </c>
      <c r="H14" s="10">
        <f t="shared" si="0"/>
        <v>0</v>
      </c>
      <c r="I14" s="34"/>
      <c r="J14" s="62">
        <f>' 2022-25 Spending 11-01-2022'!J14-' 2022-25 Spending 03-01-2022'!J14</f>
        <v>0</v>
      </c>
      <c r="K14" s="62">
        <f>' 2022-25 Spending 11-01-2022'!K14-' 2022-25 Spending 03-01-2022'!K14</f>
        <v>0</v>
      </c>
      <c r="L14" s="62">
        <f>' 2022-25 Spending 11-01-2022'!L14-' 2022-25 Spending 03-01-2022'!L14</f>
        <v>0</v>
      </c>
      <c r="M14" s="62">
        <f>' 2022-25 Spending 11-01-2022'!M14-' 2022-25 Spending 03-01-2022'!M14</f>
        <v>0</v>
      </c>
      <c r="N14" s="62">
        <f>' 2022-25 Spending 11-01-2022'!N14-' 2022-25 Spending 03-01-2022'!N14</f>
        <v>0</v>
      </c>
      <c r="O14" s="10">
        <f t="shared" si="1"/>
        <v>0</v>
      </c>
      <c r="P14" s="34"/>
      <c r="Q14" s="62">
        <f>' 2022-25 Spending 11-01-2022'!Q14-' 2022-25 Spending 03-01-2022'!Q14</f>
        <v>0</v>
      </c>
      <c r="R14" s="62">
        <f>' 2022-25 Spending 11-01-2022'!R14-' 2022-25 Spending 03-01-2022'!R14</f>
        <v>573820.80338841397</v>
      </c>
      <c r="S14" s="62">
        <f>' 2022-25 Spending 11-01-2022'!S14-' 2022-25 Spending 03-01-2022'!S14</f>
        <v>828268</v>
      </c>
      <c r="T14" s="62">
        <f>' 2022-25 Spending 11-01-2022'!T14-' 2022-25 Spending 03-01-2022'!T14</f>
        <v>350720.51649049995</v>
      </c>
      <c r="U14" s="62">
        <f>' 2022-25 Spending 11-01-2022'!U14-' 2022-25 Spending 03-01-2022'!U14</f>
        <v>456607.93764386</v>
      </c>
      <c r="V14" s="10">
        <f t="shared" si="2"/>
        <v>2209417.2575227739</v>
      </c>
      <c r="W14" s="34"/>
      <c r="X14" s="62">
        <f>' 2022-25 Spending 11-01-2022'!X14-' 2022-25 Spending 03-01-2022'!X14</f>
        <v>560000</v>
      </c>
      <c r="Y14" s="62">
        <f>' 2022-25 Spending 11-01-2022'!Y14-' 2022-25 Spending 03-01-2022'!Y14</f>
        <v>638158.94208125584</v>
      </c>
      <c r="Z14" s="62">
        <f>' 2022-25 Spending 11-01-2022'!Z14-' 2022-25 Spending 03-01-2022'!Z14</f>
        <v>890994</v>
      </c>
      <c r="AA14" s="62">
        <f>' 2022-25 Spending 11-01-2022'!AA14-' 2022-25 Spending 03-01-2022'!AA14</f>
        <v>376713.90802326892</v>
      </c>
      <c r="AB14" s="62">
        <f>' 2022-25 Spending 11-01-2022'!AB14-' 2022-25 Spending 03-01-2022'!AB14</f>
        <v>570491.34822619474</v>
      </c>
      <c r="AC14" s="10">
        <f t="shared" si="3"/>
        <v>3036358.1983307195</v>
      </c>
    </row>
    <row r="15" spans="1:29" s="4" customFormat="1" ht="16" thickBot="1" x14ac:dyDescent="0.4">
      <c r="A15" s="13" t="s">
        <v>57</v>
      </c>
      <c r="B15" s="34"/>
      <c r="C15" s="62">
        <f>' 2022-25 Spending 11-01-2022'!C15-' 2022-25 Spending 03-01-2022'!C15</f>
        <v>0</v>
      </c>
      <c r="D15" s="62">
        <f>' 2022-25 Spending 11-01-2022'!D15-' 2022-25 Spending 03-01-2022'!D15</f>
        <v>0</v>
      </c>
      <c r="E15" s="62">
        <f>' 2022-25 Spending 11-01-2022'!E15-' 2022-25 Spending 03-01-2022'!E15</f>
        <v>0</v>
      </c>
      <c r="F15" s="62">
        <f>' 2022-25 Spending 11-01-2022'!F15-' 2022-25 Spending 03-01-2022'!F15</f>
        <v>0</v>
      </c>
      <c r="G15" s="62">
        <f>' 2022-25 Spending 11-01-2022'!G15-' 2022-25 Spending 03-01-2022'!G15</f>
        <v>0</v>
      </c>
      <c r="H15" s="10">
        <f t="shared" si="0"/>
        <v>0</v>
      </c>
      <c r="I15" s="34"/>
      <c r="J15" s="62">
        <f>' 2022-25 Spending 11-01-2022'!J15-' 2022-25 Spending 03-01-2022'!J15</f>
        <v>0</v>
      </c>
      <c r="K15" s="62">
        <f>' 2022-25 Spending 11-01-2022'!K15-' 2022-25 Spending 03-01-2022'!K15</f>
        <v>0</v>
      </c>
      <c r="L15" s="62">
        <f>' 2022-25 Spending 11-01-2022'!L15-' 2022-25 Spending 03-01-2022'!L15</f>
        <v>0</v>
      </c>
      <c r="M15" s="62">
        <f>' 2022-25 Spending 11-01-2022'!M15-' 2022-25 Spending 03-01-2022'!M15</f>
        <v>0</v>
      </c>
      <c r="N15" s="62">
        <f>' 2022-25 Spending 11-01-2022'!N15-' 2022-25 Spending 03-01-2022'!N15</f>
        <v>0</v>
      </c>
      <c r="O15" s="10">
        <f t="shared" si="1"/>
        <v>0</v>
      </c>
      <c r="P15" s="34"/>
      <c r="Q15" s="62">
        <f>' 2022-25 Spending 11-01-2022'!Q15-' 2022-25 Spending 03-01-2022'!Q15</f>
        <v>500000</v>
      </c>
      <c r="R15" s="62">
        <f>' 2022-25 Spending 11-01-2022'!R15-' 2022-25 Spending 03-01-2022'!R15</f>
        <v>0</v>
      </c>
      <c r="S15" s="62">
        <f>' 2022-25 Spending 11-01-2022'!S15-' 2022-25 Spending 03-01-2022'!S15</f>
        <v>-1600000</v>
      </c>
      <c r="T15" s="62">
        <f>' 2022-25 Spending 11-01-2022'!T15-' 2022-25 Spending 03-01-2022'!T15</f>
        <v>-565006.83670664486</v>
      </c>
      <c r="U15" s="62">
        <f>' 2022-25 Spending 11-01-2022'!U15-' 2022-25 Spending 03-01-2022'!U15</f>
        <v>-632532.50900000031</v>
      </c>
      <c r="V15" s="10">
        <f t="shared" si="2"/>
        <v>-2297539.3457066454</v>
      </c>
      <c r="W15" s="34"/>
      <c r="X15" s="62">
        <f>' 2022-25 Spending 11-01-2022'!X15-' 2022-25 Spending 03-01-2022'!X15</f>
        <v>336000</v>
      </c>
      <c r="Y15" s="62">
        <f>' 2022-25 Spending 11-01-2022'!Y15-' 2022-25 Spending 03-01-2022'!Y15</f>
        <v>78458.739225382917</v>
      </c>
      <c r="Z15" s="62">
        <f>' 2022-25 Spending 11-01-2022'!Z15-' 2022-25 Spending 03-01-2022'!Z15</f>
        <v>-1600000</v>
      </c>
      <c r="AA15" s="62">
        <f>' 2022-25 Spending 11-01-2022'!AA15-' 2022-25 Spending 03-01-2022'!AA15</f>
        <v>-512054.69964419934</v>
      </c>
      <c r="AB15" s="62">
        <f>' 2022-25 Spending 11-01-2022'!AB15-' 2022-25 Spending 03-01-2022'!AB15</f>
        <v>-648403.73234072025</v>
      </c>
      <c r="AC15" s="10">
        <f t="shared" si="3"/>
        <v>-2345999.6927595367</v>
      </c>
    </row>
    <row r="16" spans="1:29" ht="16" thickBot="1" x14ac:dyDescent="0.4">
      <c r="A16" s="13" t="s">
        <v>34</v>
      </c>
      <c r="B16" s="11"/>
      <c r="C16" s="62">
        <f>' 2022-25 Spending 11-01-2022'!C16-' 2022-25 Spending 03-01-2022'!C16</f>
        <v>0</v>
      </c>
      <c r="D16" s="62">
        <f>' 2022-25 Spending 11-01-2022'!D16-' 2022-25 Spending 03-01-2022'!D16</f>
        <v>0</v>
      </c>
      <c r="E16" s="62">
        <f>' 2022-25 Spending 11-01-2022'!E16-' 2022-25 Spending 03-01-2022'!E16</f>
        <v>0</v>
      </c>
      <c r="F16" s="62">
        <f>' 2022-25 Spending 11-01-2022'!F16-' 2022-25 Spending 03-01-2022'!F16</f>
        <v>0</v>
      </c>
      <c r="G16" s="62">
        <f>' 2022-25 Spending 11-01-2022'!G16-' 2022-25 Spending 03-01-2022'!G16</f>
        <v>0</v>
      </c>
      <c r="H16" s="10">
        <f t="shared" si="0"/>
        <v>0</v>
      </c>
      <c r="I16" s="11"/>
      <c r="J16" s="62">
        <f>' 2022-25 Spending 11-01-2022'!J16-' 2022-25 Spending 03-01-2022'!J16</f>
        <v>0</v>
      </c>
      <c r="K16" s="62">
        <f>' 2022-25 Spending 11-01-2022'!K16-' 2022-25 Spending 03-01-2022'!K16</f>
        <v>0</v>
      </c>
      <c r="L16" s="62">
        <f>' 2022-25 Spending 11-01-2022'!L16-' 2022-25 Spending 03-01-2022'!L16</f>
        <v>0</v>
      </c>
      <c r="M16" s="62">
        <f>' 2022-25 Spending 11-01-2022'!M16-' 2022-25 Spending 03-01-2022'!M16</f>
        <v>0</v>
      </c>
      <c r="N16" s="62">
        <f>' 2022-25 Spending 11-01-2022'!N16-' 2022-25 Spending 03-01-2022'!N16</f>
        <v>0</v>
      </c>
      <c r="O16" s="10">
        <f t="shared" si="1"/>
        <v>0</v>
      </c>
      <c r="P16" s="11"/>
      <c r="Q16" s="62">
        <f>' 2022-25 Spending 11-01-2022'!Q16-' 2022-25 Spending 03-01-2022'!Q16</f>
        <v>100000</v>
      </c>
      <c r="R16" s="62">
        <f>' 2022-25 Spending 11-01-2022'!R16-' 2022-25 Spending 03-01-2022'!R16</f>
        <v>614782.79956133431</v>
      </c>
      <c r="S16" s="62">
        <f>' 2022-25 Spending 11-01-2022'!S16-' 2022-25 Spending 03-01-2022'!S16</f>
        <v>828268</v>
      </c>
      <c r="T16" s="62">
        <f>' 2022-25 Spending 11-01-2022'!T16-' 2022-25 Spending 03-01-2022'!T16</f>
        <v>489127.17733737919</v>
      </c>
      <c r="U16" s="62">
        <f>' 2022-25 Spending 11-01-2022'!U16-' 2022-25 Spending 03-01-2022'!U16</f>
        <v>450337.19919034932</v>
      </c>
      <c r="V16" s="10">
        <f t="shared" si="2"/>
        <v>2482515.1760890628</v>
      </c>
      <c r="W16" s="11"/>
      <c r="X16" s="62">
        <f>' 2022-25 Spending 11-01-2022'!X16-' 2022-25 Spending 03-01-2022'!X16</f>
        <v>420000</v>
      </c>
      <c r="Y16" s="62">
        <f>' 2022-25 Spending 11-01-2022'!Y16-' 2022-25 Spending 03-01-2022'!Y16</f>
        <v>679648.54674280947</v>
      </c>
      <c r="Z16" s="62">
        <f>' 2022-25 Spending 11-01-2022'!Z16-' 2022-25 Spending 03-01-2022'!Z16</f>
        <v>890992</v>
      </c>
      <c r="AA16" s="62">
        <f>' 2022-25 Spending 11-01-2022'!AA16-' 2022-25 Spending 03-01-2022'!AA16</f>
        <v>556288.48116826918</v>
      </c>
      <c r="AB16" s="62">
        <f>' 2022-25 Spending 11-01-2022'!AB16-' 2022-25 Spending 03-01-2022'!AB16</f>
        <v>551588.27439298853</v>
      </c>
      <c r="AC16" s="10">
        <f t="shared" si="3"/>
        <v>3098517.3023040672</v>
      </c>
    </row>
    <row r="17" spans="1:29" ht="15" customHeight="1" thickBot="1" x14ac:dyDescent="0.4">
      <c r="A17" s="13" t="s">
        <v>33</v>
      </c>
      <c r="B17" s="11"/>
      <c r="C17" s="62">
        <f>' 2022-25 Spending 11-01-2022'!C17-' 2022-25 Spending 03-01-2022'!C17</f>
        <v>0</v>
      </c>
      <c r="D17" s="62">
        <f>' 2022-25 Spending 11-01-2022'!D17-' 2022-25 Spending 03-01-2022'!D17</f>
        <v>0</v>
      </c>
      <c r="E17" s="62">
        <f>' 2022-25 Spending 11-01-2022'!E17-' 2022-25 Spending 03-01-2022'!E17</f>
        <v>0</v>
      </c>
      <c r="F17" s="62">
        <f>' 2022-25 Spending 11-01-2022'!F17-' 2022-25 Spending 03-01-2022'!F17</f>
        <v>0</v>
      </c>
      <c r="G17" s="62">
        <f>' 2022-25 Spending 11-01-2022'!G17-' 2022-25 Spending 03-01-2022'!G17</f>
        <v>0</v>
      </c>
      <c r="H17" s="10">
        <f t="shared" si="0"/>
        <v>0</v>
      </c>
      <c r="I17" s="11"/>
      <c r="J17" s="62">
        <f>' 2022-25 Spending 11-01-2022'!J17-' 2022-25 Spending 03-01-2022'!J17</f>
        <v>0</v>
      </c>
      <c r="K17" s="62">
        <f>' 2022-25 Spending 11-01-2022'!K17-' 2022-25 Spending 03-01-2022'!K17</f>
        <v>0</v>
      </c>
      <c r="L17" s="62">
        <f>' 2022-25 Spending 11-01-2022'!L17-' 2022-25 Spending 03-01-2022'!L17</f>
        <v>0</v>
      </c>
      <c r="M17" s="62">
        <f>' 2022-25 Spending 11-01-2022'!M17-' 2022-25 Spending 03-01-2022'!M17</f>
        <v>0</v>
      </c>
      <c r="N17" s="62">
        <f>' 2022-25 Spending 11-01-2022'!N17-' 2022-25 Spending 03-01-2022'!N17</f>
        <v>0</v>
      </c>
      <c r="O17" s="10">
        <f t="shared" si="1"/>
        <v>0</v>
      </c>
      <c r="P17" s="11"/>
      <c r="Q17" s="62">
        <f>' 2022-25 Spending 11-01-2022'!Q17-' 2022-25 Spending 03-01-2022'!Q17</f>
        <v>0</v>
      </c>
      <c r="R17" s="62">
        <f>' 2022-25 Spending 11-01-2022'!R17-' 2022-25 Spending 03-01-2022'!R17</f>
        <v>-66683.385412340926</v>
      </c>
      <c r="S17" s="62">
        <f>' 2022-25 Spending 11-01-2022'!S17-' 2022-25 Spending 03-01-2022'!S17</f>
        <v>0</v>
      </c>
      <c r="T17" s="62">
        <f>' 2022-25 Spending 11-01-2022'!T17-' 2022-25 Spending 03-01-2022'!T17</f>
        <v>18921.09079736186</v>
      </c>
      <c r="U17" s="62">
        <f>' 2022-25 Spending 11-01-2022'!U17-' 2022-25 Spending 03-01-2022'!U17</f>
        <v>51063.9895783143</v>
      </c>
      <c r="V17" s="10">
        <f t="shared" si="2"/>
        <v>3301.6949633352342</v>
      </c>
      <c r="W17" s="11"/>
      <c r="X17" s="62">
        <f>' 2022-25 Spending 11-01-2022'!X17-' 2022-25 Spending 03-01-2022'!X17</f>
        <v>0</v>
      </c>
      <c r="Y17" s="62">
        <f>' 2022-25 Spending 11-01-2022'!Y17-' 2022-25 Spending 03-01-2022'!Y17</f>
        <v>-47885.559042963636</v>
      </c>
      <c r="Z17" s="62">
        <f>' 2022-25 Spending 11-01-2022'!Z17-' 2022-25 Spending 03-01-2022'!Z17</f>
        <v>0</v>
      </c>
      <c r="AA17" s="62">
        <f>' 2022-25 Spending 11-01-2022'!AA17-' 2022-25 Spending 03-01-2022'!AA17</f>
        <v>24357.389102223446</v>
      </c>
      <c r="AB17" s="62">
        <f>' 2022-25 Spending 11-01-2022'!AB17-' 2022-25 Spending 03-01-2022'!AB17</f>
        <v>69926.087560211425</v>
      </c>
      <c r="AC17" s="10">
        <f t="shared" si="3"/>
        <v>46397.917619471235</v>
      </c>
    </row>
    <row r="18" spans="1:29" ht="16" thickBot="1" x14ac:dyDescent="0.4">
      <c r="A18" s="33" t="s">
        <v>32</v>
      </c>
      <c r="B18" s="32"/>
      <c r="C18" s="63">
        <f t="shared" ref="C18:H18" si="4">SUM(C12:C17)</f>
        <v>0</v>
      </c>
      <c r="D18" s="61">
        <f t="shared" si="4"/>
        <v>0</v>
      </c>
      <c r="E18" s="6">
        <f t="shared" si="4"/>
        <v>0</v>
      </c>
      <c r="F18" s="6">
        <f t="shared" si="4"/>
        <v>0</v>
      </c>
      <c r="G18" s="6">
        <f t="shared" si="4"/>
        <v>0</v>
      </c>
      <c r="H18" s="6">
        <f t="shared" si="4"/>
        <v>0</v>
      </c>
      <c r="I18" s="32"/>
      <c r="J18" s="63">
        <f t="shared" ref="J18:O18" si="5">SUM(J12:J17)</f>
        <v>0</v>
      </c>
      <c r="K18" s="61">
        <f t="shared" si="5"/>
        <v>0</v>
      </c>
      <c r="L18" s="6">
        <f t="shared" si="5"/>
        <v>0</v>
      </c>
      <c r="M18" s="6">
        <f t="shared" si="5"/>
        <v>0</v>
      </c>
      <c r="N18" s="6">
        <f t="shared" si="5"/>
        <v>0</v>
      </c>
      <c r="O18" s="6">
        <f t="shared" si="5"/>
        <v>0</v>
      </c>
      <c r="P18" s="32"/>
      <c r="Q18" s="63">
        <f t="shared" ref="Q18:V18" si="6">SUM(Q12:Q17)</f>
        <v>0</v>
      </c>
      <c r="R18" s="61">
        <f t="shared" si="6"/>
        <v>1361920.2175374073</v>
      </c>
      <c r="S18" s="6">
        <f t="shared" si="6"/>
        <v>-261166</v>
      </c>
      <c r="T18" s="6">
        <f t="shared" si="6"/>
        <v>2.0175946992821991E-3</v>
      </c>
      <c r="U18" s="6">
        <f t="shared" si="6"/>
        <v>-4.037648206576705E-3</v>
      </c>
      <c r="V18" s="6">
        <f t="shared" si="6"/>
        <v>1100754.2155173537</v>
      </c>
      <c r="W18" s="32"/>
      <c r="X18" s="63">
        <f t="shared" ref="X18:AC18" si="7">SUM(X12:X17)</f>
        <v>1400000</v>
      </c>
      <c r="Y18" s="61">
        <f t="shared" si="7"/>
        <v>1586033.1037536045</v>
      </c>
      <c r="Z18" s="6">
        <f t="shared" si="7"/>
        <v>-326336.20142314001</v>
      </c>
      <c r="AA18" s="6">
        <f t="shared" si="7"/>
        <v>1.9999886862933636E-3</v>
      </c>
      <c r="AB18" s="6">
        <f t="shared" si="7"/>
        <v>-3.1714739743620157E-3</v>
      </c>
      <c r="AC18" s="6">
        <f t="shared" si="7"/>
        <v>2659696.9011589792</v>
      </c>
    </row>
    <row r="19" spans="1:29" ht="17.25" customHeight="1" thickBot="1" x14ac:dyDescent="0.4">
      <c r="A19" s="76" t="s">
        <v>31</v>
      </c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8"/>
    </row>
    <row r="20" spans="1:29" x14ac:dyDescent="0.35">
      <c r="A20" s="26" t="s">
        <v>30</v>
      </c>
      <c r="C20" s="64">
        <f>' 2022-25 Spending 11-01-2022'!C20-' 2022-25 Spending 03-01-2022'!C20</f>
        <v>0</v>
      </c>
      <c r="D20" s="56">
        <f>' 2022-25 Spending 11-01-2022'!D20-' 2022-25 Spending 03-01-2022'!D20</f>
        <v>0</v>
      </c>
      <c r="E20" s="56">
        <f>' 2022-25 Spending 11-01-2022'!E20-' 2022-25 Spending 03-01-2022'!E20</f>
        <v>0</v>
      </c>
      <c r="F20" s="56">
        <f>' 2022-25 Spending 11-01-2022'!F20-' 2022-25 Spending 03-01-2022'!F20</f>
        <v>0</v>
      </c>
      <c r="G20" s="56">
        <f>' 2022-25 Spending 11-01-2022'!G20-' 2022-25 Spending 03-01-2022'!G20</f>
        <v>0</v>
      </c>
      <c r="H20" s="57">
        <f>SUM(C20:G20)</f>
        <v>0</v>
      </c>
      <c r="J20" s="64">
        <f>' 2022-25 Spending 11-01-2022'!J20-' 2022-25 Spending 03-01-2022'!J20</f>
        <v>0</v>
      </c>
      <c r="K20" s="56">
        <f>' 2022-25 Spending 11-01-2022'!K20-' 2022-25 Spending 03-01-2022'!K20</f>
        <v>0</v>
      </c>
      <c r="L20" s="56">
        <f>' 2022-25 Spending 11-01-2022'!L20-' 2022-25 Spending 03-01-2022'!L20</f>
        <v>0</v>
      </c>
      <c r="M20" s="56">
        <f>' 2022-25 Spending 11-01-2022'!M20-' 2022-25 Spending 03-01-2022'!M20</f>
        <v>0</v>
      </c>
      <c r="N20" s="56">
        <f>' 2022-25 Spending 11-01-2022'!N20-' 2022-25 Spending 03-01-2022'!N20</f>
        <v>0</v>
      </c>
      <c r="O20" s="57">
        <f>SUM(J20:N20)</f>
        <v>0</v>
      </c>
      <c r="P20" s="31"/>
      <c r="Q20" s="65">
        <f>' 2022-25 Spending 11-01-2022'!Q20-' 2022-25 Spending 03-01-2022'!Q20</f>
        <v>0</v>
      </c>
      <c r="R20" s="67">
        <f>' 2022-25 Spending 11-01-2022'!R20-' 2022-25 Spending 03-01-2022'!R20</f>
        <v>0</v>
      </c>
      <c r="S20" s="56">
        <f>' 2022-25 Spending 11-01-2022'!S20-' 2022-25 Spending 03-01-2022'!S20</f>
        <v>-125000</v>
      </c>
      <c r="T20" s="56">
        <f>' 2022-25 Spending 11-01-2022'!T20-' 2022-25 Spending 03-01-2022'!T20</f>
        <v>0</v>
      </c>
      <c r="U20" s="56">
        <f>' 2022-25 Spending 11-01-2022'!U20-' 2022-25 Spending 03-01-2022'!U20</f>
        <v>0</v>
      </c>
      <c r="V20" s="57">
        <f>SUM(Q20:U20)</f>
        <v>-125000</v>
      </c>
      <c r="W20" s="31"/>
      <c r="X20" s="65">
        <f>' 2022-25 Spending 11-01-2022'!X20-' 2022-25 Spending 03-01-2022'!X20</f>
        <v>277660.98000000045</v>
      </c>
      <c r="Y20" s="67">
        <f>' 2022-25 Spending 11-01-2022'!Y20-' 2022-25 Spending 03-01-2022'!Y20</f>
        <v>0</v>
      </c>
      <c r="Z20" s="56">
        <f>' 2022-25 Spending 11-01-2022'!Z20-' 2022-25 Spending 03-01-2022'!Z20</f>
        <v>-125000</v>
      </c>
      <c r="AA20" s="56">
        <f>' 2022-25 Spending 11-01-2022'!AA20-' 2022-25 Spending 03-01-2022'!AA20</f>
        <v>0</v>
      </c>
      <c r="AB20" s="56">
        <f>' 2022-25 Spending 11-01-2022'!AB20-' 2022-25 Spending 03-01-2022'!AB20</f>
        <v>0</v>
      </c>
      <c r="AC20" s="57">
        <f>SUM(X20:AB20)</f>
        <v>152660.98000000045</v>
      </c>
    </row>
    <row r="21" spans="1:29" x14ac:dyDescent="0.35">
      <c r="A21" s="19" t="s">
        <v>29</v>
      </c>
      <c r="B21" s="58"/>
      <c r="C21" s="18">
        <f>' 2022-25 Spending 11-01-2022'!C21-' 2022-25 Spending 03-01-2022'!C21</f>
        <v>0</v>
      </c>
      <c r="D21" s="18">
        <f>' 2022-25 Spending 11-01-2022'!D21-' 2022-25 Spending 03-01-2022'!D21</f>
        <v>0</v>
      </c>
      <c r="E21" s="18">
        <f>' 2022-25 Spending 11-01-2022'!E21-' 2022-25 Spending 03-01-2022'!E21</f>
        <v>0</v>
      </c>
      <c r="F21" s="18">
        <f>' 2022-25 Spending 11-01-2022'!F21-' 2022-25 Spending 03-01-2022'!F21</f>
        <v>0</v>
      </c>
      <c r="G21" s="18">
        <f>' 2022-25 Spending 11-01-2022'!G21-' 2022-25 Spending 03-01-2022'!G21</f>
        <v>0</v>
      </c>
      <c r="H21" s="14">
        <f>SUM(C21:G21)</f>
        <v>0</v>
      </c>
      <c r="J21" s="18">
        <f>' 2022-25 Spending 11-01-2022'!J21-' 2022-25 Spending 03-01-2022'!J21</f>
        <v>0</v>
      </c>
      <c r="K21" s="18">
        <f>' 2022-25 Spending 11-01-2022'!K21-' 2022-25 Spending 03-01-2022'!K21</f>
        <v>0</v>
      </c>
      <c r="L21" s="18">
        <f>' 2022-25 Spending 11-01-2022'!L21-' 2022-25 Spending 03-01-2022'!L21</f>
        <v>0</v>
      </c>
      <c r="M21" s="18">
        <f>' 2022-25 Spending 11-01-2022'!M21-' 2022-25 Spending 03-01-2022'!M21</f>
        <v>0</v>
      </c>
      <c r="N21" s="18">
        <f>' 2022-25 Spending 11-01-2022'!N21-' 2022-25 Spending 03-01-2022'!N21</f>
        <v>0</v>
      </c>
      <c r="O21" s="14">
        <f>SUM(J21:N21)</f>
        <v>0</v>
      </c>
      <c r="Q21" s="66">
        <f>' 2022-25 Spending 11-01-2022'!Q21-' 2022-25 Spending 03-01-2022'!Q21</f>
        <v>500000</v>
      </c>
      <c r="R21" s="68">
        <f>' 2022-25 Spending 11-01-2022'!R21-' 2022-25 Spending 03-01-2022'!R21</f>
        <v>0</v>
      </c>
      <c r="S21" s="18">
        <f>' 2022-25 Spending 11-01-2022'!S21-' 2022-25 Spending 03-01-2022'!S21</f>
        <v>-87500</v>
      </c>
      <c r="T21" s="18">
        <f>' 2022-25 Spending 11-01-2022'!T21-' 2022-25 Spending 03-01-2022'!T21</f>
        <v>0</v>
      </c>
      <c r="U21" s="18">
        <f>' 2022-25 Spending 11-01-2022'!U21-' 2022-25 Spending 03-01-2022'!U21</f>
        <v>0</v>
      </c>
      <c r="V21" s="14">
        <f>SUM(Q21:U21)</f>
        <v>412500</v>
      </c>
      <c r="X21" s="66">
        <f>' 2022-25 Spending 11-01-2022'!X21-' 2022-25 Spending 03-01-2022'!X21</f>
        <v>1348408.5500000007</v>
      </c>
      <c r="Y21" s="68">
        <f>' 2022-25 Spending 11-01-2022'!Y21-' 2022-25 Spending 03-01-2022'!Y21</f>
        <v>0</v>
      </c>
      <c r="Z21" s="18">
        <f>' 2022-25 Spending 11-01-2022'!Z21-' 2022-25 Spending 03-01-2022'!Z21</f>
        <v>-87500</v>
      </c>
      <c r="AA21" s="18">
        <f>' 2022-25 Spending 11-01-2022'!AA21-' 2022-25 Spending 03-01-2022'!AA21</f>
        <v>0</v>
      </c>
      <c r="AB21" s="18">
        <f>' 2022-25 Spending 11-01-2022'!AB21-' 2022-25 Spending 03-01-2022'!AB21</f>
        <v>0</v>
      </c>
      <c r="AC21" s="14">
        <f>SUM(X21:AB21)</f>
        <v>1260908.5500000007</v>
      </c>
    </row>
    <row r="22" spans="1:29" ht="37.5" customHeight="1" x14ac:dyDescent="0.35">
      <c r="A22" s="30" t="s">
        <v>28</v>
      </c>
      <c r="C22" s="21">
        <f>' 2022-25 Spending 11-01-2022'!C22-' 2022-25 Spending 03-01-2022'!C22</f>
        <v>0</v>
      </c>
      <c r="D22" s="21">
        <f>' 2022-25 Spending 11-01-2022'!D22-' 2022-25 Spending 03-01-2022'!D22</f>
        <v>0</v>
      </c>
      <c r="E22" s="21">
        <f>' 2022-25 Spending 11-01-2022'!E22-' 2022-25 Spending 03-01-2022'!E22</f>
        <v>0</v>
      </c>
      <c r="F22" s="21">
        <f>' 2022-25 Spending 11-01-2022'!F22-' 2022-25 Spending 03-01-2022'!F22</f>
        <v>0</v>
      </c>
      <c r="G22" s="21">
        <f>' 2022-25 Spending 11-01-2022'!G22-' 2022-25 Spending 03-01-2022'!G22</f>
        <v>0</v>
      </c>
      <c r="H22" s="15">
        <f>SUM(C22:G22)</f>
        <v>0</v>
      </c>
      <c r="J22" s="21">
        <f>' 2022-25 Spending 11-01-2022'!J22-' 2022-25 Spending 03-01-2022'!J22</f>
        <v>0</v>
      </c>
      <c r="K22" s="21">
        <f>' 2022-25 Spending 11-01-2022'!K22-' 2022-25 Spending 03-01-2022'!K22</f>
        <v>0</v>
      </c>
      <c r="L22" s="21">
        <f>' 2022-25 Spending 11-01-2022'!L22-' 2022-25 Spending 03-01-2022'!L22</f>
        <v>0</v>
      </c>
      <c r="M22" s="21">
        <f>' 2022-25 Spending 11-01-2022'!M22-' 2022-25 Spending 03-01-2022'!M22</f>
        <v>0</v>
      </c>
      <c r="N22" s="21">
        <f>' 2022-25 Spending 11-01-2022'!N22-' 2022-25 Spending 03-01-2022'!N22</f>
        <v>0</v>
      </c>
      <c r="O22" s="15">
        <f>SUM(J22:N22)</f>
        <v>0</v>
      </c>
      <c r="Q22" s="21">
        <f>' 2022-25 Spending 11-01-2022'!Q22-' 2022-25 Spending 03-01-2022'!Q22</f>
        <v>-100000</v>
      </c>
      <c r="R22" s="21">
        <f>' 2022-25 Spending 11-01-2022'!R22-' 2022-25 Spending 03-01-2022'!R22</f>
        <v>0</v>
      </c>
      <c r="S22" s="21">
        <f>' 2022-25 Spending 11-01-2022'!S22-' 2022-25 Spending 03-01-2022'!S22</f>
        <v>-18750</v>
      </c>
      <c r="T22" s="21">
        <f>' 2022-25 Spending 11-01-2022'!T22-' 2022-25 Spending 03-01-2022'!T22</f>
        <v>0</v>
      </c>
      <c r="U22" s="21">
        <f>' 2022-25 Spending 11-01-2022'!U22-' 2022-25 Spending 03-01-2022'!U22</f>
        <v>0</v>
      </c>
      <c r="V22" s="15">
        <f>SUM(Q22:U22)</f>
        <v>-118750</v>
      </c>
      <c r="X22" s="21">
        <f>' 2022-25 Spending 11-01-2022'!X22-' 2022-25 Spending 03-01-2022'!X22</f>
        <v>292553.66000000015</v>
      </c>
      <c r="Y22" s="21">
        <f>' 2022-25 Spending 11-01-2022'!Y22-' 2022-25 Spending 03-01-2022'!Y22</f>
        <v>0</v>
      </c>
      <c r="Z22" s="21">
        <f>' 2022-25 Spending 11-01-2022'!Z22-' 2022-25 Spending 03-01-2022'!Z22</f>
        <v>-18750</v>
      </c>
      <c r="AA22" s="21">
        <f>' 2022-25 Spending 11-01-2022'!AA22-' 2022-25 Spending 03-01-2022'!AA22</f>
        <v>0</v>
      </c>
      <c r="AB22" s="21">
        <f>' 2022-25 Spending 11-01-2022'!AB22-' 2022-25 Spending 03-01-2022'!AB22</f>
        <v>0</v>
      </c>
      <c r="AC22" s="15">
        <f>SUM(X22:AB22)</f>
        <v>273803.66000000015</v>
      </c>
    </row>
    <row r="23" spans="1:29" ht="16" thickBot="1" x14ac:dyDescent="0.4">
      <c r="A23" s="29" t="s">
        <v>27</v>
      </c>
      <c r="C23" s="28">
        <f>' 2022-25 Spending 11-01-2022'!C23-' 2022-25 Spending 03-01-2022'!C23</f>
        <v>0</v>
      </c>
      <c r="D23" s="28">
        <f>' 2022-25 Spending 11-01-2022'!D23-' 2022-25 Spending 03-01-2022'!D23</f>
        <v>0</v>
      </c>
      <c r="E23" s="28">
        <f>' 2022-25 Spending 11-01-2022'!E23-' 2022-25 Spending 03-01-2022'!E23</f>
        <v>0</v>
      </c>
      <c r="F23" s="28">
        <f>' 2022-25 Spending 11-01-2022'!F23-' 2022-25 Spending 03-01-2022'!F23</f>
        <v>0</v>
      </c>
      <c r="G23" s="28">
        <f>' 2022-25 Spending 11-01-2022'!G23-' 2022-25 Spending 03-01-2022'!G23</f>
        <v>0</v>
      </c>
      <c r="H23" s="27">
        <f>SUM(C23:G23)</f>
        <v>0</v>
      </c>
      <c r="J23" s="28">
        <f>' 2022-25 Spending 11-01-2022'!J23-' 2022-25 Spending 03-01-2022'!J23</f>
        <v>0</v>
      </c>
      <c r="K23" s="28">
        <f>' 2022-25 Spending 11-01-2022'!K23-' 2022-25 Spending 03-01-2022'!K23</f>
        <v>0</v>
      </c>
      <c r="L23" s="28">
        <f>' 2022-25 Spending 11-01-2022'!L23-' 2022-25 Spending 03-01-2022'!L23</f>
        <v>0</v>
      </c>
      <c r="M23" s="28">
        <f>' 2022-25 Spending 11-01-2022'!M23-' 2022-25 Spending 03-01-2022'!M23</f>
        <v>0</v>
      </c>
      <c r="N23" s="28">
        <f>' 2022-25 Spending 11-01-2022'!N23-' 2022-25 Spending 03-01-2022'!N23</f>
        <v>0</v>
      </c>
      <c r="O23" s="27">
        <f>SUM(J23:N23)</f>
        <v>0</v>
      </c>
      <c r="Q23" s="28">
        <f>' 2022-25 Spending 11-01-2022'!Q23-' 2022-25 Spending 03-01-2022'!Q23</f>
        <v>-683315</v>
      </c>
      <c r="R23" s="28">
        <f>' 2022-25 Spending 11-01-2022'!R23-' 2022-25 Spending 03-01-2022'!R23</f>
        <v>0</v>
      </c>
      <c r="S23" s="28">
        <f>' 2022-25 Spending 11-01-2022'!S23-' 2022-25 Spending 03-01-2022'!S23</f>
        <v>-18750</v>
      </c>
      <c r="T23" s="28">
        <f>' 2022-25 Spending 11-01-2022'!T23-' 2022-25 Spending 03-01-2022'!T23</f>
        <v>0</v>
      </c>
      <c r="U23" s="28">
        <f>' 2022-25 Spending 11-01-2022'!U23-' 2022-25 Spending 03-01-2022'!U23</f>
        <v>0</v>
      </c>
      <c r="V23" s="27">
        <f>SUM(Q23:U23)</f>
        <v>-702065</v>
      </c>
      <c r="X23" s="28">
        <f>' 2022-25 Spending 11-01-2022'!X23-' 2022-25 Spending 03-01-2022'!X23</f>
        <v>323937.81000000052</v>
      </c>
      <c r="Y23" s="28">
        <f>' 2022-25 Spending 11-01-2022'!Y23-' 2022-25 Spending 03-01-2022'!Y23</f>
        <v>0</v>
      </c>
      <c r="Z23" s="28">
        <f>' 2022-25 Spending 11-01-2022'!Z23-' 2022-25 Spending 03-01-2022'!Z23</f>
        <v>-18750</v>
      </c>
      <c r="AA23" s="28">
        <f>' 2022-25 Spending 11-01-2022'!AA23-' 2022-25 Spending 03-01-2022'!AA23</f>
        <v>0</v>
      </c>
      <c r="AB23" s="28">
        <f>' 2022-25 Spending 11-01-2022'!AB23-' 2022-25 Spending 03-01-2022'!AB23</f>
        <v>0</v>
      </c>
      <c r="AC23" s="27">
        <f>SUM(X23:AB23)</f>
        <v>305187.81000000052</v>
      </c>
    </row>
    <row r="24" spans="1:29" s="4" customFormat="1" ht="16" thickBot="1" x14ac:dyDescent="0.4">
      <c r="A24" s="17" t="s">
        <v>26</v>
      </c>
      <c r="B24" s="5"/>
      <c r="C24" s="59">
        <f t="shared" ref="C24:H24" si="8">SUM(C20:C23)</f>
        <v>0</v>
      </c>
      <c r="D24" s="16">
        <f t="shared" si="8"/>
        <v>0</v>
      </c>
      <c r="E24" s="16">
        <f t="shared" si="8"/>
        <v>0</v>
      </c>
      <c r="F24" s="16">
        <f t="shared" si="8"/>
        <v>0</v>
      </c>
      <c r="G24" s="16">
        <f t="shared" si="8"/>
        <v>0</v>
      </c>
      <c r="H24" s="16">
        <f t="shared" si="8"/>
        <v>0</v>
      </c>
      <c r="I24" s="5"/>
      <c r="J24" s="59">
        <f t="shared" ref="J24:O24" si="9">SUM(J20:J23)</f>
        <v>0</v>
      </c>
      <c r="K24" s="16">
        <f t="shared" si="9"/>
        <v>0</v>
      </c>
      <c r="L24" s="16">
        <f t="shared" si="9"/>
        <v>0</v>
      </c>
      <c r="M24" s="16">
        <f t="shared" si="9"/>
        <v>0</v>
      </c>
      <c r="N24" s="16">
        <f t="shared" si="9"/>
        <v>0</v>
      </c>
      <c r="O24" s="16">
        <f t="shared" si="9"/>
        <v>0</v>
      </c>
      <c r="P24" s="5"/>
      <c r="Q24" s="16">
        <f t="shared" ref="Q24:V24" si="10">SUM(Q20:Q23)</f>
        <v>-283315</v>
      </c>
      <c r="R24" s="16">
        <f t="shared" si="10"/>
        <v>0</v>
      </c>
      <c r="S24" s="16">
        <f t="shared" si="10"/>
        <v>-250000</v>
      </c>
      <c r="T24" s="16">
        <f t="shared" si="10"/>
        <v>0</v>
      </c>
      <c r="U24" s="16">
        <f t="shared" si="10"/>
        <v>0</v>
      </c>
      <c r="V24" s="16">
        <f t="shared" si="10"/>
        <v>-533315</v>
      </c>
      <c r="W24" s="5"/>
      <c r="X24" s="16">
        <f t="shared" ref="X24:AC24" si="11">SUM(X20:X23)</f>
        <v>2242561.0000000019</v>
      </c>
      <c r="Y24" s="16">
        <f t="shared" si="11"/>
        <v>0</v>
      </c>
      <c r="Z24" s="16">
        <f t="shared" si="11"/>
        <v>-250000</v>
      </c>
      <c r="AA24" s="16">
        <f t="shared" si="11"/>
        <v>0</v>
      </c>
      <c r="AB24" s="16">
        <f t="shared" si="11"/>
        <v>0</v>
      </c>
      <c r="AC24" s="16">
        <f t="shared" si="11"/>
        <v>1992561.0000000019</v>
      </c>
    </row>
    <row r="25" spans="1:29" ht="17.25" customHeight="1" thickBot="1" x14ac:dyDescent="0.4">
      <c r="A25" s="79" t="s">
        <v>25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3"/>
    </row>
    <row r="26" spans="1:29" ht="15" customHeight="1" thickBot="1" x14ac:dyDescent="0.4">
      <c r="A26" s="11" t="s">
        <v>24</v>
      </c>
      <c r="B26" s="11"/>
      <c r="C26" s="12">
        <f>' 2022-25 Spending 11-01-2022'!C26-' 2022-25 Spending 03-01-2022'!C26</f>
        <v>0</v>
      </c>
      <c r="D26" s="12">
        <f>' 2022-25 Spending 11-01-2022'!D26-' 2022-25 Spending 03-01-2022'!D26</f>
        <v>0</v>
      </c>
      <c r="E26" s="12">
        <f>' 2022-25 Spending 11-01-2022'!E26-' 2022-25 Spending 03-01-2022'!E26</f>
        <v>0</v>
      </c>
      <c r="F26" s="12">
        <f>' 2022-25 Spending 11-01-2022'!F26-' 2022-25 Spending 03-01-2022'!F26</f>
        <v>0</v>
      </c>
      <c r="G26" s="12">
        <f>' 2022-25 Spending 11-01-2022'!G26-' 2022-25 Spending 03-01-2022'!G26</f>
        <v>0</v>
      </c>
      <c r="H26" s="12">
        <f>SUM(C26:G26)</f>
        <v>0</v>
      </c>
      <c r="I26" s="11"/>
      <c r="J26" s="12">
        <f>' 2022-25 Spending 11-01-2022'!J26-' 2022-25 Spending 03-01-2022'!J26</f>
        <v>0</v>
      </c>
      <c r="K26" s="12">
        <f>' 2022-25 Spending 11-01-2022'!K26-' 2022-25 Spending 03-01-2022'!K26</f>
        <v>0</v>
      </c>
      <c r="L26" s="12">
        <f>' 2022-25 Spending 11-01-2022'!L26-' 2022-25 Spending 03-01-2022'!L26</f>
        <v>0</v>
      </c>
      <c r="M26" s="12">
        <f>' 2022-25 Spending 11-01-2022'!M26-' 2022-25 Spending 03-01-2022'!M26</f>
        <v>0</v>
      </c>
      <c r="N26" s="12">
        <f>' 2022-25 Spending 11-01-2022'!N26-' 2022-25 Spending 03-01-2022'!N26</f>
        <v>0</v>
      </c>
      <c r="O26" s="12">
        <f>SUM(J26:N26)</f>
        <v>0</v>
      </c>
      <c r="P26" s="11"/>
      <c r="Q26" s="12">
        <f>' 2022-25 Spending 11-01-2022'!Q26-' 2022-25 Spending 03-01-2022'!Q26</f>
        <v>0</v>
      </c>
      <c r="R26" s="12">
        <f>' 2022-25 Spending 11-01-2022'!R26-' 2022-25 Spending 03-01-2022'!R26</f>
        <v>0</v>
      </c>
      <c r="S26" s="12">
        <f>' 2022-25 Spending 11-01-2022'!S26-' 2022-25 Spending 03-01-2022'!S26</f>
        <v>0</v>
      </c>
      <c r="T26" s="12">
        <f>' 2022-25 Spending 11-01-2022'!T26-' 2022-25 Spending 03-01-2022'!T26</f>
        <v>0</v>
      </c>
      <c r="U26" s="12">
        <f>' 2022-25 Spending 11-01-2022'!U26-' 2022-25 Spending 03-01-2022'!U26</f>
        <v>0</v>
      </c>
      <c r="V26" s="12">
        <f>SUM(Q26:U26)</f>
        <v>0</v>
      </c>
      <c r="W26" s="11"/>
      <c r="X26" s="12">
        <f>' 2022-25 Spending 11-01-2022'!X26-' 2022-25 Spending 03-01-2022'!X26</f>
        <v>-145899.99999999953</v>
      </c>
      <c r="Y26" s="12">
        <f>' 2022-25 Spending 11-01-2022'!Y26-' 2022-25 Spending 03-01-2022'!Y26</f>
        <v>0</v>
      </c>
      <c r="Z26" s="12">
        <f>' 2022-25 Spending 11-01-2022'!Z26-' 2022-25 Spending 03-01-2022'!Z26</f>
        <v>0</v>
      </c>
      <c r="AA26" s="12">
        <f>' 2022-25 Spending 11-01-2022'!AA26-' 2022-25 Spending 03-01-2022'!AA26</f>
        <v>0</v>
      </c>
      <c r="AB26" s="12">
        <f>' 2022-25 Spending 11-01-2022'!AB26-' 2022-25 Spending 03-01-2022'!AB26</f>
        <v>0</v>
      </c>
      <c r="AC26" s="12">
        <f>SUM(X26:AB26)</f>
        <v>-145899.99999999953</v>
      </c>
    </row>
    <row r="27" spans="1:29" ht="15" customHeight="1" thickBot="1" x14ac:dyDescent="0.4">
      <c r="A27" s="11" t="s">
        <v>23</v>
      </c>
      <c r="B27" s="11"/>
      <c r="C27" s="12">
        <f>' 2022-25 Spending 11-01-2022'!C27-' 2022-25 Spending 03-01-2022'!C27</f>
        <v>0</v>
      </c>
      <c r="D27" s="12">
        <f>' 2022-25 Spending 11-01-2022'!D27-' 2022-25 Spending 03-01-2022'!D27</f>
        <v>0</v>
      </c>
      <c r="E27" s="12">
        <f>' 2022-25 Spending 11-01-2022'!E27-' 2022-25 Spending 03-01-2022'!E27</f>
        <v>0</v>
      </c>
      <c r="F27" s="12">
        <f>' 2022-25 Spending 11-01-2022'!F27-' 2022-25 Spending 03-01-2022'!F27</f>
        <v>0</v>
      </c>
      <c r="G27" s="12">
        <f>' 2022-25 Spending 11-01-2022'!G27-' 2022-25 Spending 03-01-2022'!G27</f>
        <v>0</v>
      </c>
      <c r="H27" s="12">
        <f>SUM(C27:G27)</f>
        <v>0</v>
      </c>
      <c r="I27" s="11"/>
      <c r="J27" s="12">
        <f>' 2022-25 Spending 11-01-2022'!J27-' 2022-25 Spending 03-01-2022'!J27</f>
        <v>0</v>
      </c>
      <c r="K27" s="12">
        <f>' 2022-25 Spending 11-01-2022'!K27-' 2022-25 Spending 03-01-2022'!K27</f>
        <v>0</v>
      </c>
      <c r="L27" s="12">
        <f>' 2022-25 Spending 11-01-2022'!L27-' 2022-25 Spending 03-01-2022'!L27</f>
        <v>0</v>
      </c>
      <c r="M27" s="12">
        <f>' 2022-25 Spending 11-01-2022'!M27-' 2022-25 Spending 03-01-2022'!M27</f>
        <v>0</v>
      </c>
      <c r="N27" s="12">
        <f>' 2022-25 Spending 11-01-2022'!N27-' 2022-25 Spending 03-01-2022'!N27</f>
        <v>0</v>
      </c>
      <c r="O27" s="12">
        <f>SUM(J27:N27)</f>
        <v>0</v>
      </c>
      <c r="P27" s="11"/>
      <c r="Q27" s="12">
        <f>' 2022-25 Spending 11-01-2022'!Q27-' 2022-25 Spending 03-01-2022'!Q27</f>
        <v>0</v>
      </c>
      <c r="R27" s="12">
        <f>' 2022-25 Spending 11-01-2022'!R27-' 2022-25 Spending 03-01-2022'!R27</f>
        <v>0</v>
      </c>
      <c r="S27" s="12">
        <f>' 2022-25 Spending 11-01-2022'!S27-' 2022-25 Spending 03-01-2022'!S27</f>
        <v>0</v>
      </c>
      <c r="T27" s="12">
        <f>' 2022-25 Spending 11-01-2022'!T27-' 2022-25 Spending 03-01-2022'!T27</f>
        <v>0</v>
      </c>
      <c r="U27" s="12">
        <f>' 2022-25 Spending 11-01-2022'!U27-' 2022-25 Spending 03-01-2022'!U27</f>
        <v>0</v>
      </c>
      <c r="V27" s="12">
        <f>SUM(Q27:U27)</f>
        <v>0</v>
      </c>
      <c r="W27" s="11"/>
      <c r="X27" s="12">
        <f>' 2022-25 Spending 11-01-2022'!X27-' 2022-25 Spending 03-01-2022'!X27</f>
        <v>306641.29999999981</v>
      </c>
      <c r="Y27" s="12">
        <f>' 2022-25 Spending 11-01-2022'!Y27-' 2022-25 Spending 03-01-2022'!Y27</f>
        <v>0</v>
      </c>
      <c r="Z27" s="12">
        <f>' 2022-25 Spending 11-01-2022'!Z27-' 2022-25 Spending 03-01-2022'!Z27</f>
        <v>0</v>
      </c>
      <c r="AA27" s="12">
        <f>' 2022-25 Spending 11-01-2022'!AA27-' 2022-25 Spending 03-01-2022'!AA27</f>
        <v>0</v>
      </c>
      <c r="AB27" s="12">
        <f>' 2022-25 Spending 11-01-2022'!AB27-' 2022-25 Spending 03-01-2022'!AB27</f>
        <v>0</v>
      </c>
      <c r="AC27" s="12">
        <f>SUM(X27:AB27)</f>
        <v>306641.29999999981</v>
      </c>
    </row>
    <row r="28" spans="1:29" s="4" customFormat="1" ht="16" thickBot="1" x14ac:dyDescent="0.4">
      <c r="A28" s="8" t="s">
        <v>22</v>
      </c>
      <c r="B28" s="7"/>
      <c r="C28" s="6">
        <f t="shared" ref="C28:H28" si="12">SUM(C26:C27)</f>
        <v>0</v>
      </c>
      <c r="D28" s="6">
        <f t="shared" si="12"/>
        <v>0</v>
      </c>
      <c r="E28" s="6">
        <f t="shared" si="12"/>
        <v>0</v>
      </c>
      <c r="F28" s="6">
        <f t="shared" si="12"/>
        <v>0</v>
      </c>
      <c r="G28" s="6">
        <f t="shared" si="12"/>
        <v>0</v>
      </c>
      <c r="H28" s="6">
        <f t="shared" si="12"/>
        <v>0</v>
      </c>
      <c r="I28" s="7"/>
      <c r="J28" s="6">
        <f t="shared" ref="J28:O28" si="13">SUM(J26:J27)</f>
        <v>0</v>
      </c>
      <c r="K28" s="6">
        <f t="shared" si="13"/>
        <v>0</v>
      </c>
      <c r="L28" s="6">
        <f t="shared" si="13"/>
        <v>0</v>
      </c>
      <c r="M28" s="6">
        <f t="shared" si="13"/>
        <v>0</v>
      </c>
      <c r="N28" s="6">
        <f t="shared" si="13"/>
        <v>0</v>
      </c>
      <c r="O28" s="6">
        <f t="shared" si="13"/>
        <v>0</v>
      </c>
      <c r="P28" s="7"/>
      <c r="Q28" s="6">
        <f t="shared" ref="Q28:V28" si="14">SUM(Q26:Q27)</f>
        <v>0</v>
      </c>
      <c r="R28" s="6">
        <f t="shared" si="14"/>
        <v>0</v>
      </c>
      <c r="S28" s="6">
        <f t="shared" si="14"/>
        <v>0</v>
      </c>
      <c r="T28" s="6">
        <f t="shared" si="14"/>
        <v>0</v>
      </c>
      <c r="U28" s="6">
        <f t="shared" si="14"/>
        <v>0</v>
      </c>
      <c r="V28" s="6">
        <f t="shared" si="14"/>
        <v>0</v>
      </c>
      <c r="W28" s="7"/>
      <c r="X28" s="6">
        <f t="shared" ref="X28:AC28" si="15">SUM(X26:X27)</f>
        <v>160741.30000000028</v>
      </c>
      <c r="Y28" s="6">
        <f t="shared" si="15"/>
        <v>0</v>
      </c>
      <c r="Z28" s="6">
        <f t="shared" si="15"/>
        <v>0</v>
      </c>
      <c r="AA28" s="6">
        <f t="shared" si="15"/>
        <v>0</v>
      </c>
      <c r="AB28" s="6">
        <f t="shared" si="15"/>
        <v>0</v>
      </c>
      <c r="AC28" s="6">
        <f t="shared" si="15"/>
        <v>160741.30000000028</v>
      </c>
    </row>
    <row r="29" spans="1:29" ht="17.25" customHeight="1" thickBot="1" x14ac:dyDescent="0.4">
      <c r="A29" s="72" t="s">
        <v>21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3"/>
    </row>
    <row r="30" spans="1:29" x14ac:dyDescent="0.35">
      <c r="A30" s="26" t="s">
        <v>56</v>
      </c>
      <c r="C30" s="21">
        <f>' 2022-25 Spending 11-01-2022'!C30-' 2022-25 Spending 03-01-2022'!C30</f>
        <v>0</v>
      </c>
      <c r="D30" s="21">
        <f>' 2022-25 Spending 11-01-2022'!D30-' 2022-25 Spending 03-01-2022'!D30</f>
        <v>0</v>
      </c>
      <c r="E30" s="21">
        <f>' 2022-25 Spending 11-01-2022'!E30-' 2022-25 Spending 03-01-2022'!E30</f>
        <v>0</v>
      </c>
      <c r="F30" s="21">
        <f>' 2022-25 Spending 11-01-2022'!F30-' 2022-25 Spending 03-01-2022'!F30</f>
        <v>0</v>
      </c>
      <c r="G30" s="21">
        <f>' 2022-25 Spending 11-01-2022'!G30-' 2022-25 Spending 03-01-2022'!G30</f>
        <v>0</v>
      </c>
      <c r="H30" s="15">
        <f>SUM(C30:G30)</f>
        <v>0</v>
      </c>
      <c r="J30" s="21">
        <f>' 2022-25 Spending 11-01-2022'!J30-' 2022-25 Spending 03-01-2022'!J30</f>
        <v>0</v>
      </c>
      <c r="K30" s="21">
        <f>' 2022-25 Spending 11-01-2022'!K30-' 2022-25 Spending 03-01-2022'!K30</f>
        <v>0</v>
      </c>
      <c r="L30" s="21">
        <f>' 2022-25 Spending 11-01-2022'!L30-' 2022-25 Spending 03-01-2022'!L30</f>
        <v>0</v>
      </c>
      <c r="M30" s="21">
        <f>' 2022-25 Spending 11-01-2022'!M30-' 2022-25 Spending 03-01-2022'!M30</f>
        <v>0</v>
      </c>
      <c r="N30" s="21">
        <f>' 2022-25 Spending 11-01-2022'!N30-' 2022-25 Spending 03-01-2022'!N30</f>
        <v>0</v>
      </c>
      <c r="O30" s="15">
        <f>SUM(J30:N30)</f>
        <v>0</v>
      </c>
      <c r="Q30" s="21">
        <f>' 2022-25 Spending 11-01-2022'!Q30-' 2022-25 Spending 03-01-2022'!Q30</f>
        <v>0</v>
      </c>
      <c r="R30" s="21">
        <f>' 2022-25 Spending 11-01-2022'!R30-' 2022-25 Spending 03-01-2022'!R30</f>
        <v>0</v>
      </c>
      <c r="S30" s="21">
        <f>' 2022-25 Spending 11-01-2022'!S30-' 2022-25 Spending 03-01-2022'!S30</f>
        <v>0</v>
      </c>
      <c r="T30" s="21">
        <f>' 2022-25 Spending 11-01-2022'!T30-' 2022-25 Spending 03-01-2022'!T30</f>
        <v>0</v>
      </c>
      <c r="U30" s="21">
        <f>' 2022-25 Spending 11-01-2022'!U30-' 2022-25 Spending 03-01-2022'!U30</f>
        <v>0</v>
      </c>
      <c r="V30" s="15">
        <f>SUM(Q30:U30)</f>
        <v>0</v>
      </c>
      <c r="X30" s="21">
        <f>' 2022-25 Spending 11-01-2022'!X30-' 2022-25 Spending 03-01-2022'!X30</f>
        <v>0</v>
      </c>
      <c r="Y30" s="21">
        <f>' 2022-25 Spending 11-01-2022'!Y30-' 2022-25 Spending 03-01-2022'!Y30</f>
        <v>0</v>
      </c>
      <c r="Z30" s="21">
        <f>' 2022-25 Spending 11-01-2022'!Z30-' 2022-25 Spending 03-01-2022'!Z30</f>
        <v>0</v>
      </c>
      <c r="AA30" s="21">
        <f>' 2022-25 Spending 11-01-2022'!AA30-' 2022-25 Spending 03-01-2022'!AA30</f>
        <v>0</v>
      </c>
      <c r="AB30" s="21">
        <f>' 2022-25 Spending 11-01-2022'!AB30-' 2022-25 Spending 03-01-2022'!AB30</f>
        <v>0</v>
      </c>
      <c r="AC30" s="15">
        <f>SUM(X30:AB30)</f>
        <v>0</v>
      </c>
    </row>
    <row r="31" spans="1:29" x14ac:dyDescent="0.35">
      <c r="A31" s="19" t="s">
        <v>20</v>
      </c>
      <c r="C31" s="18">
        <f>' 2022-25 Spending 11-01-2022'!C31-' 2022-25 Spending 03-01-2022'!C31</f>
        <v>0</v>
      </c>
      <c r="D31" s="18">
        <f>' 2022-25 Spending 11-01-2022'!D31-' 2022-25 Spending 03-01-2022'!D31</f>
        <v>0</v>
      </c>
      <c r="E31" s="18">
        <f>' 2022-25 Spending 11-01-2022'!E31-' 2022-25 Spending 03-01-2022'!E31</f>
        <v>0</v>
      </c>
      <c r="F31" s="18">
        <f>' 2022-25 Spending 11-01-2022'!F31-' 2022-25 Spending 03-01-2022'!F31</f>
        <v>0</v>
      </c>
      <c r="G31" s="18">
        <f>' 2022-25 Spending 11-01-2022'!G31-' 2022-25 Spending 03-01-2022'!G31</f>
        <v>0</v>
      </c>
      <c r="H31" s="14">
        <f>SUM(C31:G31)</f>
        <v>0</v>
      </c>
      <c r="J31" s="18">
        <f>' 2022-25 Spending 11-01-2022'!J31-' 2022-25 Spending 03-01-2022'!J31</f>
        <v>0</v>
      </c>
      <c r="K31" s="18">
        <f>' 2022-25 Spending 11-01-2022'!K31-' 2022-25 Spending 03-01-2022'!K31</f>
        <v>0</v>
      </c>
      <c r="L31" s="18">
        <f>' 2022-25 Spending 11-01-2022'!L31-' 2022-25 Spending 03-01-2022'!L31</f>
        <v>0</v>
      </c>
      <c r="M31" s="18">
        <f>' 2022-25 Spending 11-01-2022'!M31-' 2022-25 Spending 03-01-2022'!M31</f>
        <v>0</v>
      </c>
      <c r="N31" s="18">
        <f>' 2022-25 Spending 11-01-2022'!N31-' 2022-25 Spending 03-01-2022'!N31</f>
        <v>0</v>
      </c>
      <c r="O31" s="14">
        <f>SUM(J31:N31)</f>
        <v>0</v>
      </c>
      <c r="Q31" s="18">
        <f>' 2022-25 Spending 11-01-2022'!Q31-' 2022-25 Spending 03-01-2022'!Q31</f>
        <v>0</v>
      </c>
      <c r="R31" s="18">
        <f>' 2022-25 Spending 11-01-2022'!R31-' 2022-25 Spending 03-01-2022'!R31</f>
        <v>0</v>
      </c>
      <c r="S31" s="18">
        <f>' 2022-25 Spending 11-01-2022'!S31-' 2022-25 Spending 03-01-2022'!S31</f>
        <v>0</v>
      </c>
      <c r="T31" s="18">
        <f>' 2022-25 Spending 11-01-2022'!T31-' 2022-25 Spending 03-01-2022'!T31</f>
        <v>0</v>
      </c>
      <c r="U31" s="18">
        <f>' 2022-25 Spending 11-01-2022'!U31-' 2022-25 Spending 03-01-2022'!U31</f>
        <v>0</v>
      </c>
      <c r="V31" s="14">
        <f>SUM(Q31:U31)</f>
        <v>0</v>
      </c>
      <c r="X31" s="18">
        <f>' 2022-25 Spending 11-01-2022'!X31-' 2022-25 Spending 03-01-2022'!X31</f>
        <v>0</v>
      </c>
      <c r="Y31" s="18">
        <f>' 2022-25 Spending 11-01-2022'!Y31-' 2022-25 Spending 03-01-2022'!Y31</f>
        <v>0</v>
      </c>
      <c r="Z31" s="18">
        <f>' 2022-25 Spending 11-01-2022'!Z31-' 2022-25 Spending 03-01-2022'!Z31</f>
        <v>0</v>
      </c>
      <c r="AA31" s="18">
        <f>' 2022-25 Spending 11-01-2022'!AA31-' 2022-25 Spending 03-01-2022'!AA31</f>
        <v>0</v>
      </c>
      <c r="AB31" s="18">
        <f>' 2022-25 Spending 11-01-2022'!AB31-' 2022-25 Spending 03-01-2022'!AB31</f>
        <v>0</v>
      </c>
      <c r="AC31" s="14">
        <f>SUM(X31:AB31)</f>
        <v>0</v>
      </c>
    </row>
    <row r="32" spans="1:29" x14ac:dyDescent="0.35">
      <c r="A32" s="19" t="s">
        <v>19</v>
      </c>
      <c r="C32" s="18">
        <f>' 2022-25 Spending 11-01-2022'!C32-' 2022-25 Spending 03-01-2022'!C32</f>
        <v>0</v>
      </c>
      <c r="D32" s="18">
        <f>' 2022-25 Spending 11-01-2022'!D32-' 2022-25 Spending 03-01-2022'!D32</f>
        <v>0</v>
      </c>
      <c r="E32" s="18">
        <f>' 2022-25 Spending 11-01-2022'!E32-' 2022-25 Spending 03-01-2022'!E32</f>
        <v>0</v>
      </c>
      <c r="F32" s="18">
        <f>' 2022-25 Spending 11-01-2022'!F32-' 2022-25 Spending 03-01-2022'!F32</f>
        <v>0</v>
      </c>
      <c r="G32" s="18">
        <f>' 2022-25 Spending 11-01-2022'!G32-' 2022-25 Spending 03-01-2022'!G32</f>
        <v>0</v>
      </c>
      <c r="H32" s="14">
        <f>SUM(C32:G32)</f>
        <v>0</v>
      </c>
      <c r="J32" s="18">
        <f>' 2022-25 Spending 11-01-2022'!J32-' 2022-25 Spending 03-01-2022'!J32</f>
        <v>0</v>
      </c>
      <c r="K32" s="18">
        <f>' 2022-25 Spending 11-01-2022'!K32-' 2022-25 Spending 03-01-2022'!K32</f>
        <v>0</v>
      </c>
      <c r="L32" s="18">
        <f>' 2022-25 Spending 11-01-2022'!L32-' 2022-25 Spending 03-01-2022'!L32</f>
        <v>0</v>
      </c>
      <c r="M32" s="18">
        <f>' 2022-25 Spending 11-01-2022'!M32-' 2022-25 Spending 03-01-2022'!M32</f>
        <v>0</v>
      </c>
      <c r="N32" s="18">
        <f>' 2022-25 Spending 11-01-2022'!N32-' 2022-25 Spending 03-01-2022'!N32</f>
        <v>0</v>
      </c>
      <c r="O32" s="14">
        <f>SUM(J32:N32)</f>
        <v>0</v>
      </c>
      <c r="Q32" s="18">
        <f>' 2022-25 Spending 11-01-2022'!Q32-' 2022-25 Spending 03-01-2022'!Q32</f>
        <v>0</v>
      </c>
      <c r="R32" s="18">
        <f>' 2022-25 Spending 11-01-2022'!R32-' 2022-25 Spending 03-01-2022'!R32</f>
        <v>0</v>
      </c>
      <c r="S32" s="18">
        <f>' 2022-25 Spending 11-01-2022'!S32-' 2022-25 Spending 03-01-2022'!S32</f>
        <v>0</v>
      </c>
      <c r="T32" s="18">
        <f>' 2022-25 Spending 11-01-2022'!T32-' 2022-25 Spending 03-01-2022'!T32</f>
        <v>0</v>
      </c>
      <c r="U32" s="18">
        <f>' 2022-25 Spending 11-01-2022'!U32-' 2022-25 Spending 03-01-2022'!U32</f>
        <v>0</v>
      </c>
      <c r="V32" s="14">
        <f>SUM(Q32:U32)</f>
        <v>0</v>
      </c>
      <c r="X32" s="18">
        <f>' 2022-25 Spending 11-01-2022'!X32-' 2022-25 Spending 03-01-2022'!X32</f>
        <v>38400</v>
      </c>
      <c r="Y32" s="18">
        <f>' 2022-25 Spending 11-01-2022'!Y32-' 2022-25 Spending 03-01-2022'!Y32</f>
        <v>0</v>
      </c>
      <c r="Z32" s="18">
        <f>' 2022-25 Spending 11-01-2022'!Z32-' 2022-25 Spending 03-01-2022'!Z32</f>
        <v>0</v>
      </c>
      <c r="AA32" s="18">
        <f>' 2022-25 Spending 11-01-2022'!AA32-' 2022-25 Spending 03-01-2022'!AA32</f>
        <v>0</v>
      </c>
      <c r="AB32" s="18">
        <f>' 2022-25 Spending 11-01-2022'!AB32-' 2022-25 Spending 03-01-2022'!AB32</f>
        <v>0</v>
      </c>
      <c r="AC32" s="14">
        <f>SUM(X32:AB32)</f>
        <v>38400</v>
      </c>
    </row>
    <row r="33" spans="1:29" ht="16" thickBot="1" x14ac:dyDescent="0.4">
      <c r="A33" s="19" t="s">
        <v>18</v>
      </c>
      <c r="C33" s="18">
        <f>' 2022-25 Spending 11-01-2022'!C33-' 2022-25 Spending 03-01-2022'!C33</f>
        <v>0</v>
      </c>
      <c r="D33" s="18">
        <f>' 2022-25 Spending 11-01-2022'!D33-' 2022-25 Spending 03-01-2022'!D33</f>
        <v>0</v>
      </c>
      <c r="E33" s="18">
        <f>' 2022-25 Spending 11-01-2022'!E33-' 2022-25 Spending 03-01-2022'!E33</f>
        <v>0</v>
      </c>
      <c r="F33" s="18">
        <f>' 2022-25 Spending 11-01-2022'!F33-' 2022-25 Spending 03-01-2022'!F33</f>
        <v>0</v>
      </c>
      <c r="G33" s="18">
        <f>' 2022-25 Spending 11-01-2022'!G33-' 2022-25 Spending 03-01-2022'!G33</f>
        <v>0</v>
      </c>
      <c r="H33" s="9">
        <f>SUM(C33:G33)</f>
        <v>0</v>
      </c>
      <c r="J33" s="18">
        <f>' 2022-25 Spending 11-01-2022'!J33-' 2022-25 Spending 03-01-2022'!J33</f>
        <v>0</v>
      </c>
      <c r="K33" s="18">
        <f>' 2022-25 Spending 11-01-2022'!K33-' 2022-25 Spending 03-01-2022'!K33</f>
        <v>0</v>
      </c>
      <c r="L33" s="18">
        <f>' 2022-25 Spending 11-01-2022'!L33-' 2022-25 Spending 03-01-2022'!L33</f>
        <v>0</v>
      </c>
      <c r="M33" s="18">
        <f>' 2022-25 Spending 11-01-2022'!M33-' 2022-25 Spending 03-01-2022'!M33</f>
        <v>0</v>
      </c>
      <c r="N33" s="18">
        <f>' 2022-25 Spending 11-01-2022'!N33-' 2022-25 Spending 03-01-2022'!N33</f>
        <v>0</v>
      </c>
      <c r="O33" s="9">
        <f>SUM(J33:N33)</f>
        <v>0</v>
      </c>
      <c r="Q33" s="18">
        <f>' 2022-25 Spending 11-01-2022'!Q33-' 2022-25 Spending 03-01-2022'!Q33</f>
        <v>0</v>
      </c>
      <c r="R33" s="18">
        <f>' 2022-25 Spending 11-01-2022'!R33-' 2022-25 Spending 03-01-2022'!R33</f>
        <v>0</v>
      </c>
      <c r="S33" s="18">
        <f>' 2022-25 Spending 11-01-2022'!S33-' 2022-25 Spending 03-01-2022'!S33</f>
        <v>0</v>
      </c>
      <c r="T33" s="18">
        <f>' 2022-25 Spending 11-01-2022'!T33-' 2022-25 Spending 03-01-2022'!T33</f>
        <v>0</v>
      </c>
      <c r="U33" s="18">
        <f>' 2022-25 Spending 11-01-2022'!U33-' 2022-25 Spending 03-01-2022'!U33</f>
        <v>0</v>
      </c>
      <c r="V33" s="9">
        <f>SUM(Q33:U33)</f>
        <v>0</v>
      </c>
      <c r="X33" s="18">
        <f>' 2022-25 Spending 11-01-2022'!X33-' 2022-25 Spending 03-01-2022'!X33</f>
        <v>0</v>
      </c>
      <c r="Y33" s="18">
        <f>' 2022-25 Spending 11-01-2022'!Y33-' 2022-25 Spending 03-01-2022'!Y33</f>
        <v>0</v>
      </c>
      <c r="Z33" s="18">
        <f>' 2022-25 Spending 11-01-2022'!Z33-' 2022-25 Spending 03-01-2022'!Z33</f>
        <v>0</v>
      </c>
      <c r="AA33" s="18">
        <f>' 2022-25 Spending 11-01-2022'!AA33-' 2022-25 Spending 03-01-2022'!AA33</f>
        <v>0</v>
      </c>
      <c r="AB33" s="18">
        <f>' 2022-25 Spending 11-01-2022'!AB33-' 2022-25 Spending 03-01-2022'!AB33</f>
        <v>0</v>
      </c>
      <c r="AC33" s="9">
        <f>SUM(X33:AB33)</f>
        <v>0</v>
      </c>
    </row>
    <row r="34" spans="1:29" s="4" customFormat="1" ht="16" thickBot="1" x14ac:dyDescent="0.4">
      <c r="A34" s="17" t="s">
        <v>17</v>
      </c>
      <c r="B34" s="5"/>
      <c r="C34" s="16">
        <f t="shared" ref="C34:H34" si="16">SUM(C30:C33)</f>
        <v>0</v>
      </c>
      <c r="D34" s="16">
        <f t="shared" si="16"/>
        <v>0</v>
      </c>
      <c r="E34" s="25">
        <f t="shared" si="16"/>
        <v>0</v>
      </c>
      <c r="F34" s="25">
        <f t="shared" si="16"/>
        <v>0</v>
      </c>
      <c r="G34" s="25">
        <f t="shared" si="16"/>
        <v>0</v>
      </c>
      <c r="H34" s="25">
        <f t="shared" si="16"/>
        <v>0</v>
      </c>
      <c r="I34" s="5"/>
      <c r="J34" s="16">
        <f t="shared" ref="J34:O34" si="17">SUM(J30:J33)</f>
        <v>0</v>
      </c>
      <c r="K34" s="16">
        <f t="shared" si="17"/>
        <v>0</v>
      </c>
      <c r="L34" s="25">
        <f t="shared" si="17"/>
        <v>0</v>
      </c>
      <c r="M34" s="25">
        <f t="shared" si="17"/>
        <v>0</v>
      </c>
      <c r="N34" s="25">
        <f t="shared" si="17"/>
        <v>0</v>
      </c>
      <c r="O34" s="25">
        <f t="shared" si="17"/>
        <v>0</v>
      </c>
      <c r="P34" s="5"/>
      <c r="Q34" s="16">
        <f t="shared" ref="Q34:V34" si="18">SUM(Q30:Q33)</f>
        <v>0</v>
      </c>
      <c r="R34" s="16">
        <f t="shared" si="18"/>
        <v>0</v>
      </c>
      <c r="S34" s="25">
        <f t="shared" si="18"/>
        <v>0</v>
      </c>
      <c r="T34" s="25">
        <f t="shared" si="18"/>
        <v>0</v>
      </c>
      <c r="U34" s="25">
        <f t="shared" si="18"/>
        <v>0</v>
      </c>
      <c r="V34" s="25">
        <f t="shared" si="18"/>
        <v>0</v>
      </c>
      <c r="W34" s="5"/>
      <c r="X34" s="16">
        <f t="shared" ref="X34:AC34" si="19">SUM(X30:X33)</f>
        <v>38400</v>
      </c>
      <c r="Y34" s="16">
        <f t="shared" si="19"/>
        <v>0</v>
      </c>
      <c r="Z34" s="25">
        <f t="shared" si="19"/>
        <v>0</v>
      </c>
      <c r="AA34" s="25">
        <f t="shared" si="19"/>
        <v>0</v>
      </c>
      <c r="AB34" s="25">
        <f t="shared" si="19"/>
        <v>0</v>
      </c>
      <c r="AC34" s="25">
        <f t="shared" si="19"/>
        <v>38400</v>
      </c>
    </row>
    <row r="35" spans="1:29" ht="17.25" customHeight="1" thickBot="1" x14ac:dyDescent="0.4">
      <c r="A35" s="72" t="s">
        <v>16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3"/>
    </row>
    <row r="36" spans="1:29" ht="31" x14ac:dyDescent="0.35">
      <c r="A36" s="24" t="s">
        <v>15</v>
      </c>
      <c r="C36" s="21">
        <f>' 2022-25 Spending 11-01-2022'!C36-' 2022-25 Spending 03-01-2022'!C36</f>
        <v>0</v>
      </c>
      <c r="D36" s="21">
        <f>' 2022-25 Spending 11-01-2022'!D36-' 2022-25 Spending 03-01-2022'!D36</f>
        <v>0</v>
      </c>
      <c r="E36" s="21">
        <f>' 2022-25 Spending 11-01-2022'!E36-' 2022-25 Spending 03-01-2022'!E36</f>
        <v>0</v>
      </c>
      <c r="F36" s="21">
        <f>' 2022-25 Spending 11-01-2022'!F36-' 2022-25 Spending 03-01-2022'!F36</f>
        <v>0</v>
      </c>
      <c r="G36" s="21">
        <f>' 2022-25 Spending 11-01-2022'!G36-' 2022-25 Spending 03-01-2022'!G36</f>
        <v>0</v>
      </c>
      <c r="H36" s="15">
        <f>SUM(C36:G36)</f>
        <v>0</v>
      </c>
      <c r="J36" s="21">
        <f>' 2022-25 Spending 11-01-2022'!J36-' 2022-25 Spending 03-01-2022'!J36</f>
        <v>0</v>
      </c>
      <c r="K36" s="21">
        <f>' 2022-25 Spending 11-01-2022'!K36-' 2022-25 Spending 03-01-2022'!K36</f>
        <v>0</v>
      </c>
      <c r="L36" s="21">
        <f>' 2022-25 Spending 11-01-2022'!L36-' 2022-25 Spending 03-01-2022'!L36</f>
        <v>0</v>
      </c>
      <c r="M36" s="21">
        <f>' 2022-25 Spending 11-01-2022'!M36-' 2022-25 Spending 03-01-2022'!M36</f>
        <v>0</v>
      </c>
      <c r="N36" s="21">
        <f>' 2022-25 Spending 11-01-2022'!N36-' 2022-25 Spending 03-01-2022'!N36</f>
        <v>0</v>
      </c>
      <c r="O36" s="15">
        <f>SUM(J36:N36)</f>
        <v>0</v>
      </c>
      <c r="Q36" s="21">
        <f>' 2022-25 Spending 11-01-2022'!Q36-' 2022-25 Spending 03-01-2022'!Q36</f>
        <v>-500000</v>
      </c>
      <c r="R36" s="21">
        <f>' 2022-25 Spending 11-01-2022'!R36-' 2022-25 Spending 03-01-2022'!R36</f>
        <v>0</v>
      </c>
      <c r="S36" s="21">
        <f>' 2022-25 Spending 11-01-2022'!S36-' 2022-25 Spending 03-01-2022'!S36</f>
        <v>0</v>
      </c>
      <c r="T36" s="21">
        <f>' 2022-25 Spending 11-01-2022'!T36-' 2022-25 Spending 03-01-2022'!T36</f>
        <v>0</v>
      </c>
      <c r="U36" s="21">
        <f>' 2022-25 Spending 11-01-2022'!U36-' 2022-25 Spending 03-01-2022'!U36</f>
        <v>0</v>
      </c>
      <c r="V36" s="15">
        <f>SUM(Q36:U36)</f>
        <v>-500000</v>
      </c>
      <c r="X36" s="21">
        <f>' 2022-25 Spending 11-01-2022'!X36-' 2022-25 Spending 03-01-2022'!X36</f>
        <v>0</v>
      </c>
      <c r="Y36" s="21">
        <f>' 2022-25 Spending 11-01-2022'!Y36-' 2022-25 Spending 03-01-2022'!Y36</f>
        <v>0</v>
      </c>
      <c r="Z36" s="21">
        <f>' 2022-25 Spending 11-01-2022'!Z36-' 2022-25 Spending 03-01-2022'!Z36</f>
        <v>0</v>
      </c>
      <c r="AA36" s="21">
        <f>' 2022-25 Spending 11-01-2022'!AA36-' 2022-25 Spending 03-01-2022'!AA36</f>
        <v>0</v>
      </c>
      <c r="AB36" s="21">
        <f>' 2022-25 Spending 11-01-2022'!AB36-' 2022-25 Spending 03-01-2022'!AB36</f>
        <v>0</v>
      </c>
      <c r="AC36" s="15">
        <f>SUM(X36:AB36)</f>
        <v>0</v>
      </c>
    </row>
    <row r="37" spans="1:29" x14ac:dyDescent="0.35">
      <c r="A37" s="22" t="s">
        <v>14</v>
      </c>
      <c r="C37" s="21">
        <f>' 2022-25 Spending 11-01-2022'!C37-' 2022-25 Spending 03-01-2022'!C37</f>
        <v>0</v>
      </c>
      <c r="D37" s="21">
        <f>' 2022-25 Spending 11-01-2022'!D37-' 2022-25 Spending 03-01-2022'!D37</f>
        <v>0</v>
      </c>
      <c r="E37" s="21">
        <f>' 2022-25 Spending 11-01-2022'!E37-' 2022-25 Spending 03-01-2022'!E37</f>
        <v>0</v>
      </c>
      <c r="F37" s="21">
        <f>' 2022-25 Spending 11-01-2022'!F37-' 2022-25 Spending 03-01-2022'!F37</f>
        <v>0</v>
      </c>
      <c r="G37" s="21">
        <f>' 2022-25 Spending 11-01-2022'!G37-' 2022-25 Spending 03-01-2022'!G37</f>
        <v>0</v>
      </c>
      <c r="H37" s="14">
        <f>SUM(C37:G37)</f>
        <v>0</v>
      </c>
      <c r="J37" s="21">
        <f>' 2022-25 Spending 11-01-2022'!J37-' 2022-25 Spending 03-01-2022'!J37</f>
        <v>0</v>
      </c>
      <c r="K37" s="21">
        <f>' 2022-25 Spending 11-01-2022'!K37-' 2022-25 Spending 03-01-2022'!K37</f>
        <v>0</v>
      </c>
      <c r="L37" s="21">
        <f>' 2022-25 Spending 11-01-2022'!L37-' 2022-25 Spending 03-01-2022'!L37</f>
        <v>0</v>
      </c>
      <c r="M37" s="21">
        <f>' 2022-25 Spending 11-01-2022'!M37-' 2022-25 Spending 03-01-2022'!M37</f>
        <v>0</v>
      </c>
      <c r="N37" s="21">
        <f>' 2022-25 Spending 11-01-2022'!N37-' 2022-25 Spending 03-01-2022'!N37</f>
        <v>0</v>
      </c>
      <c r="O37" s="14">
        <f>SUM(J37:N37)</f>
        <v>0</v>
      </c>
      <c r="Q37" s="21">
        <f>' 2022-25 Spending 11-01-2022'!Q37-' 2022-25 Spending 03-01-2022'!Q37</f>
        <v>0</v>
      </c>
      <c r="R37" s="21">
        <f>' 2022-25 Spending 11-01-2022'!R37-' 2022-25 Spending 03-01-2022'!R37</f>
        <v>0</v>
      </c>
      <c r="S37" s="21">
        <f>' 2022-25 Spending 11-01-2022'!S37-' 2022-25 Spending 03-01-2022'!S37</f>
        <v>0</v>
      </c>
      <c r="T37" s="21">
        <f>' 2022-25 Spending 11-01-2022'!T37-' 2022-25 Spending 03-01-2022'!T37</f>
        <v>0</v>
      </c>
      <c r="U37" s="21">
        <f>' 2022-25 Spending 11-01-2022'!U37-' 2022-25 Spending 03-01-2022'!U37</f>
        <v>0</v>
      </c>
      <c r="V37" s="14">
        <f>SUM(Q37:U37)</f>
        <v>0</v>
      </c>
      <c r="X37" s="21">
        <f>' 2022-25 Spending 11-01-2022'!X37-' 2022-25 Spending 03-01-2022'!X37</f>
        <v>500000</v>
      </c>
      <c r="Y37" s="21">
        <f>' 2022-25 Spending 11-01-2022'!Y37-' 2022-25 Spending 03-01-2022'!Y37</f>
        <v>0</v>
      </c>
      <c r="Z37" s="21">
        <f>' 2022-25 Spending 11-01-2022'!Z37-' 2022-25 Spending 03-01-2022'!Z37</f>
        <v>0</v>
      </c>
      <c r="AA37" s="21">
        <f>' 2022-25 Spending 11-01-2022'!AA37-' 2022-25 Spending 03-01-2022'!AA37</f>
        <v>0</v>
      </c>
      <c r="AB37" s="21">
        <f>' 2022-25 Spending 11-01-2022'!AB37-' 2022-25 Spending 03-01-2022'!AB37</f>
        <v>0</v>
      </c>
      <c r="AC37" s="14">
        <f>SUM(X37:AB37)</f>
        <v>500000</v>
      </c>
    </row>
    <row r="38" spans="1:29" ht="16" thickBot="1" x14ac:dyDescent="0.4">
      <c r="A38" s="19" t="s">
        <v>13</v>
      </c>
      <c r="C38" s="18">
        <f>' 2022-25 Spending 11-01-2022'!C38-' 2022-25 Spending 03-01-2022'!C38</f>
        <v>0</v>
      </c>
      <c r="D38" s="18">
        <f>' 2022-25 Spending 11-01-2022'!D38-' 2022-25 Spending 03-01-2022'!D38</f>
        <v>0</v>
      </c>
      <c r="E38" s="18">
        <f>' 2022-25 Spending 11-01-2022'!E38-' 2022-25 Spending 03-01-2022'!E38</f>
        <v>0</v>
      </c>
      <c r="F38" s="18">
        <f>' 2022-25 Spending 11-01-2022'!F38-' 2022-25 Spending 03-01-2022'!F38</f>
        <v>0</v>
      </c>
      <c r="G38" s="18">
        <f>' 2022-25 Spending 11-01-2022'!G38-' 2022-25 Spending 03-01-2022'!G38</f>
        <v>0</v>
      </c>
      <c r="H38" s="14">
        <f>SUM(C38:G38)</f>
        <v>0</v>
      </c>
      <c r="J38" s="18">
        <f>' 2022-25 Spending 11-01-2022'!J38-' 2022-25 Spending 03-01-2022'!J38</f>
        <v>0</v>
      </c>
      <c r="K38" s="18">
        <f>' 2022-25 Spending 11-01-2022'!K38-' 2022-25 Spending 03-01-2022'!K38</f>
        <v>0</v>
      </c>
      <c r="L38" s="18">
        <f>' 2022-25 Spending 11-01-2022'!L38-' 2022-25 Spending 03-01-2022'!L38</f>
        <v>0</v>
      </c>
      <c r="M38" s="18">
        <f>' 2022-25 Spending 11-01-2022'!M38-' 2022-25 Spending 03-01-2022'!M38</f>
        <v>0</v>
      </c>
      <c r="N38" s="18">
        <f>' 2022-25 Spending 11-01-2022'!N38-' 2022-25 Spending 03-01-2022'!N38</f>
        <v>0</v>
      </c>
      <c r="O38" s="14">
        <f>SUM(J38:N38)</f>
        <v>0</v>
      </c>
      <c r="Q38" s="18">
        <f>' 2022-25 Spending 11-01-2022'!Q38-' 2022-25 Spending 03-01-2022'!Q38</f>
        <v>0</v>
      </c>
      <c r="R38" s="18">
        <f>' 2022-25 Spending 11-01-2022'!R38-' 2022-25 Spending 03-01-2022'!R38</f>
        <v>0</v>
      </c>
      <c r="S38" s="18">
        <f>' 2022-25 Spending 11-01-2022'!S38-' 2022-25 Spending 03-01-2022'!S38</f>
        <v>0</v>
      </c>
      <c r="T38" s="18">
        <f>' 2022-25 Spending 11-01-2022'!T38-' 2022-25 Spending 03-01-2022'!T38</f>
        <v>0</v>
      </c>
      <c r="U38" s="18">
        <f>' 2022-25 Spending 11-01-2022'!U38-' 2022-25 Spending 03-01-2022'!U38</f>
        <v>0</v>
      </c>
      <c r="V38" s="14">
        <f>SUM(Q38:U38)</f>
        <v>0</v>
      </c>
      <c r="X38" s="18">
        <f>' 2022-25 Spending 11-01-2022'!X38-' 2022-25 Spending 03-01-2022'!X38</f>
        <v>0</v>
      </c>
      <c r="Y38" s="18">
        <f>' 2022-25 Spending 11-01-2022'!Y38-' 2022-25 Spending 03-01-2022'!Y38</f>
        <v>0</v>
      </c>
      <c r="Z38" s="18">
        <f>' 2022-25 Spending 11-01-2022'!Z38-' 2022-25 Spending 03-01-2022'!Z38</f>
        <v>0</v>
      </c>
      <c r="AA38" s="18">
        <f>' 2022-25 Spending 11-01-2022'!AA38-' 2022-25 Spending 03-01-2022'!AA38</f>
        <v>0</v>
      </c>
      <c r="AB38" s="18">
        <f>' 2022-25 Spending 11-01-2022'!AB38-' 2022-25 Spending 03-01-2022'!AB38</f>
        <v>0</v>
      </c>
      <c r="AC38" s="14">
        <f>SUM(X38:AB38)</f>
        <v>0</v>
      </c>
    </row>
    <row r="39" spans="1:29" s="4" customFormat="1" ht="16" thickBot="1" x14ac:dyDescent="0.4">
      <c r="A39" s="17" t="s">
        <v>12</v>
      </c>
      <c r="B39" s="5"/>
      <c r="C39" s="16">
        <f t="shared" ref="C39:H39" si="20">SUM(C36:C38)</f>
        <v>0</v>
      </c>
      <c r="D39" s="16">
        <f t="shared" si="20"/>
        <v>0</v>
      </c>
      <c r="E39" s="16">
        <f t="shared" si="20"/>
        <v>0</v>
      </c>
      <c r="F39" s="16">
        <f t="shared" si="20"/>
        <v>0</v>
      </c>
      <c r="G39" s="16">
        <f t="shared" si="20"/>
        <v>0</v>
      </c>
      <c r="H39" s="16">
        <f t="shared" si="20"/>
        <v>0</v>
      </c>
      <c r="I39" s="5"/>
      <c r="J39" s="16">
        <f t="shared" ref="J39:O39" si="21">SUM(J36:J38)</f>
        <v>0</v>
      </c>
      <c r="K39" s="16">
        <f t="shared" si="21"/>
        <v>0</v>
      </c>
      <c r="L39" s="16">
        <f t="shared" si="21"/>
        <v>0</v>
      </c>
      <c r="M39" s="16">
        <f t="shared" si="21"/>
        <v>0</v>
      </c>
      <c r="N39" s="16">
        <f t="shared" si="21"/>
        <v>0</v>
      </c>
      <c r="O39" s="16">
        <f t="shared" si="21"/>
        <v>0</v>
      </c>
      <c r="P39" s="5"/>
      <c r="Q39" s="16">
        <f t="shared" ref="Q39:V39" si="22">SUM(Q36:Q38)</f>
        <v>-500000</v>
      </c>
      <c r="R39" s="16">
        <f t="shared" si="22"/>
        <v>0</v>
      </c>
      <c r="S39" s="16">
        <f t="shared" si="22"/>
        <v>0</v>
      </c>
      <c r="T39" s="16">
        <f t="shared" si="22"/>
        <v>0</v>
      </c>
      <c r="U39" s="16">
        <f t="shared" si="22"/>
        <v>0</v>
      </c>
      <c r="V39" s="16">
        <f t="shared" si="22"/>
        <v>-500000</v>
      </c>
      <c r="W39" s="5"/>
      <c r="X39" s="16">
        <f t="shared" ref="X39:AC39" si="23">SUM(X36:X38)</f>
        <v>500000</v>
      </c>
      <c r="Y39" s="16">
        <f t="shared" si="23"/>
        <v>0</v>
      </c>
      <c r="Z39" s="16">
        <f t="shared" si="23"/>
        <v>0</v>
      </c>
      <c r="AA39" s="16">
        <f t="shared" si="23"/>
        <v>0</v>
      </c>
      <c r="AB39" s="16">
        <f t="shared" si="23"/>
        <v>0</v>
      </c>
      <c r="AC39" s="16">
        <f t="shared" si="23"/>
        <v>500000</v>
      </c>
    </row>
    <row r="40" spans="1:29" ht="17.25" customHeight="1" thickBot="1" x14ac:dyDescent="0.4">
      <c r="A40" s="72" t="s">
        <v>11</v>
      </c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3"/>
    </row>
    <row r="41" spans="1:29" ht="15.75" customHeight="1" thickBot="1" x14ac:dyDescent="0.4">
      <c r="A41" s="11" t="s">
        <v>10</v>
      </c>
      <c r="B41" s="11"/>
      <c r="C41" s="12">
        <f>' 2022-25 Spending 11-01-2022'!C41-' 2022-25 Spending 03-01-2022'!C41</f>
        <v>0</v>
      </c>
      <c r="D41" s="12">
        <f>' 2022-25 Spending 11-01-2022'!D41-' 2022-25 Spending 03-01-2022'!D41</f>
        <v>0</v>
      </c>
      <c r="E41" s="12">
        <f>' 2022-25 Spending 11-01-2022'!E41-' 2022-25 Spending 03-01-2022'!E41</f>
        <v>0</v>
      </c>
      <c r="F41" s="12">
        <f>' 2022-25 Spending 11-01-2022'!F41-' 2022-25 Spending 03-01-2022'!F41</f>
        <v>0</v>
      </c>
      <c r="G41" s="12">
        <f>' 2022-25 Spending 11-01-2022'!G41-' 2022-25 Spending 03-01-2022'!G41</f>
        <v>0</v>
      </c>
      <c r="H41" s="10">
        <f t="shared" ref="H41:H49" si="24">SUM(C41:G41)</f>
        <v>0</v>
      </c>
      <c r="I41" s="11"/>
      <c r="J41" s="12">
        <f>' 2022-25 Spending 11-01-2022'!J41-' 2022-25 Spending 03-01-2022'!J41</f>
        <v>0</v>
      </c>
      <c r="K41" s="12">
        <f>' 2022-25 Spending 11-01-2022'!K41-' 2022-25 Spending 03-01-2022'!K41</f>
        <v>0</v>
      </c>
      <c r="L41" s="12">
        <f>' 2022-25 Spending 11-01-2022'!L41-' 2022-25 Spending 03-01-2022'!L41</f>
        <v>0</v>
      </c>
      <c r="M41" s="12">
        <f>' 2022-25 Spending 11-01-2022'!M41-' 2022-25 Spending 03-01-2022'!M41</f>
        <v>0</v>
      </c>
      <c r="N41" s="12">
        <f>' 2022-25 Spending 11-01-2022'!N41-' 2022-25 Spending 03-01-2022'!N41</f>
        <v>0</v>
      </c>
      <c r="O41" s="10">
        <f t="shared" ref="O41:O49" si="25">SUM(J41:N41)</f>
        <v>0</v>
      </c>
      <c r="Q41" s="12">
        <f>' 2022-25 Spending 11-01-2022'!Q41-' 2022-25 Spending 03-01-2022'!Q41</f>
        <v>0</v>
      </c>
      <c r="R41" s="12">
        <f>' 2022-25 Spending 11-01-2022'!R41-' 2022-25 Spending 03-01-2022'!R41</f>
        <v>0</v>
      </c>
      <c r="S41" s="12">
        <f>' 2022-25 Spending 11-01-2022'!S41-' 2022-25 Spending 03-01-2022'!S41</f>
        <v>0</v>
      </c>
      <c r="T41" s="12">
        <f>' 2022-25 Spending 11-01-2022'!T41-' 2022-25 Spending 03-01-2022'!T41</f>
        <v>0</v>
      </c>
      <c r="U41" s="12">
        <f>' 2022-25 Spending 11-01-2022'!U41-' 2022-25 Spending 03-01-2022'!U41</f>
        <v>0</v>
      </c>
      <c r="V41" s="10">
        <f t="shared" ref="V41:V49" si="26">SUM(Q41:U41)</f>
        <v>0</v>
      </c>
      <c r="X41" s="12">
        <f>' 2022-25 Spending 11-01-2022'!X41-' 2022-25 Spending 03-01-2022'!X41</f>
        <v>0</v>
      </c>
      <c r="Y41" s="12">
        <f>' 2022-25 Spending 11-01-2022'!Y41-' 2022-25 Spending 03-01-2022'!Y41</f>
        <v>0</v>
      </c>
      <c r="Z41" s="12">
        <f>' 2022-25 Spending 11-01-2022'!Z41-' 2022-25 Spending 03-01-2022'!Z41</f>
        <v>0</v>
      </c>
      <c r="AA41" s="12">
        <f>' 2022-25 Spending 11-01-2022'!AA41-' 2022-25 Spending 03-01-2022'!AA41</f>
        <v>0</v>
      </c>
      <c r="AB41" s="12">
        <f>' 2022-25 Spending 11-01-2022'!AB41-' 2022-25 Spending 03-01-2022'!AB41</f>
        <v>0</v>
      </c>
      <c r="AC41" s="10">
        <f t="shared" ref="AC41:AC49" si="27">SUM(X41:AB41)</f>
        <v>0</v>
      </c>
    </row>
    <row r="42" spans="1:29" ht="16.5" customHeight="1" thickBot="1" x14ac:dyDescent="0.4">
      <c r="A42" s="11" t="s">
        <v>9</v>
      </c>
      <c r="B42" s="11"/>
      <c r="C42" s="12">
        <f>' 2022-25 Spending 11-01-2022'!C42-' 2022-25 Spending 03-01-2022'!C42</f>
        <v>0</v>
      </c>
      <c r="D42" s="12">
        <f>' 2022-25 Spending 11-01-2022'!D42-' 2022-25 Spending 03-01-2022'!D42</f>
        <v>0</v>
      </c>
      <c r="E42" s="12">
        <f>' 2022-25 Spending 11-01-2022'!E42-' 2022-25 Spending 03-01-2022'!E42</f>
        <v>0</v>
      </c>
      <c r="F42" s="12">
        <f>' 2022-25 Spending 11-01-2022'!F42-' 2022-25 Spending 03-01-2022'!F42</f>
        <v>0</v>
      </c>
      <c r="G42" s="12">
        <f>' 2022-25 Spending 11-01-2022'!G42-' 2022-25 Spending 03-01-2022'!G42</f>
        <v>0</v>
      </c>
      <c r="H42" s="10">
        <f t="shared" si="24"/>
        <v>0</v>
      </c>
      <c r="I42" s="11"/>
      <c r="J42" s="12">
        <f>' 2022-25 Spending 11-01-2022'!J42-' 2022-25 Spending 03-01-2022'!J42</f>
        <v>0</v>
      </c>
      <c r="K42" s="12">
        <f>' 2022-25 Spending 11-01-2022'!K42-' 2022-25 Spending 03-01-2022'!K42</f>
        <v>0</v>
      </c>
      <c r="L42" s="12">
        <f>' 2022-25 Spending 11-01-2022'!L42-' 2022-25 Spending 03-01-2022'!L42</f>
        <v>0</v>
      </c>
      <c r="M42" s="12">
        <f>' 2022-25 Spending 11-01-2022'!M42-' 2022-25 Spending 03-01-2022'!M42</f>
        <v>0</v>
      </c>
      <c r="N42" s="12">
        <f>' 2022-25 Spending 11-01-2022'!N42-' 2022-25 Spending 03-01-2022'!N42</f>
        <v>0</v>
      </c>
      <c r="O42" s="10">
        <f t="shared" si="25"/>
        <v>0</v>
      </c>
      <c r="Q42" s="12">
        <f>' 2022-25 Spending 11-01-2022'!Q42-' 2022-25 Spending 03-01-2022'!Q42</f>
        <v>0</v>
      </c>
      <c r="R42" s="12">
        <f>' 2022-25 Spending 11-01-2022'!R42-' 2022-25 Spending 03-01-2022'!R42</f>
        <v>0</v>
      </c>
      <c r="S42" s="12">
        <f>' 2022-25 Spending 11-01-2022'!S42-' 2022-25 Spending 03-01-2022'!S42</f>
        <v>0</v>
      </c>
      <c r="T42" s="12">
        <f>' 2022-25 Spending 11-01-2022'!T42-' 2022-25 Spending 03-01-2022'!T42</f>
        <v>0</v>
      </c>
      <c r="U42" s="12">
        <f>' 2022-25 Spending 11-01-2022'!U42-' 2022-25 Spending 03-01-2022'!U42</f>
        <v>0</v>
      </c>
      <c r="V42" s="10">
        <f t="shared" si="26"/>
        <v>0</v>
      </c>
      <c r="X42" s="12">
        <f>' 2022-25 Spending 11-01-2022'!X42-' 2022-25 Spending 03-01-2022'!X42</f>
        <v>0</v>
      </c>
      <c r="Y42" s="12">
        <f>' 2022-25 Spending 11-01-2022'!Y42-' 2022-25 Spending 03-01-2022'!Y42</f>
        <v>0</v>
      </c>
      <c r="Z42" s="12">
        <f>' 2022-25 Spending 11-01-2022'!Z42-' 2022-25 Spending 03-01-2022'!Z42</f>
        <v>0</v>
      </c>
      <c r="AA42" s="12">
        <f>' 2022-25 Spending 11-01-2022'!AA42-' 2022-25 Spending 03-01-2022'!AA42</f>
        <v>0</v>
      </c>
      <c r="AB42" s="12">
        <f>' 2022-25 Spending 11-01-2022'!AB42-' 2022-25 Spending 03-01-2022'!AB42</f>
        <v>0</v>
      </c>
      <c r="AC42" s="10">
        <f t="shared" si="27"/>
        <v>0</v>
      </c>
    </row>
    <row r="43" spans="1:29" ht="16.5" customHeight="1" thickBot="1" x14ac:dyDescent="0.4">
      <c r="A43" s="11" t="s">
        <v>8</v>
      </c>
      <c r="B43" s="11"/>
      <c r="C43" s="12">
        <f>' 2022-25 Spending 11-01-2022'!C43-' 2022-25 Spending 03-01-2022'!C43</f>
        <v>0</v>
      </c>
      <c r="D43" s="12">
        <f>' 2022-25 Spending 11-01-2022'!D43-' 2022-25 Spending 03-01-2022'!D43</f>
        <v>0</v>
      </c>
      <c r="E43" s="12">
        <f>' 2022-25 Spending 11-01-2022'!E43-' 2022-25 Spending 03-01-2022'!E43</f>
        <v>0</v>
      </c>
      <c r="F43" s="12">
        <f>' 2022-25 Spending 11-01-2022'!F43-' 2022-25 Spending 03-01-2022'!F43</f>
        <v>0</v>
      </c>
      <c r="G43" s="12">
        <f>' 2022-25 Spending 11-01-2022'!G43-' 2022-25 Spending 03-01-2022'!G43</f>
        <v>0</v>
      </c>
      <c r="H43" s="10">
        <f t="shared" si="24"/>
        <v>0</v>
      </c>
      <c r="I43" s="11"/>
      <c r="J43" s="12">
        <f>' 2022-25 Spending 11-01-2022'!J43-' 2022-25 Spending 03-01-2022'!J43</f>
        <v>0</v>
      </c>
      <c r="K43" s="12">
        <f>' 2022-25 Spending 11-01-2022'!K43-' 2022-25 Spending 03-01-2022'!K43</f>
        <v>0</v>
      </c>
      <c r="L43" s="12">
        <f>' 2022-25 Spending 11-01-2022'!L43-' 2022-25 Spending 03-01-2022'!L43</f>
        <v>0</v>
      </c>
      <c r="M43" s="12">
        <f>' 2022-25 Spending 11-01-2022'!M43-' 2022-25 Spending 03-01-2022'!M43</f>
        <v>0</v>
      </c>
      <c r="N43" s="12">
        <f>' 2022-25 Spending 11-01-2022'!N43-' 2022-25 Spending 03-01-2022'!N43</f>
        <v>0</v>
      </c>
      <c r="O43" s="10">
        <f t="shared" si="25"/>
        <v>0</v>
      </c>
      <c r="Q43" s="12">
        <f>' 2022-25 Spending 11-01-2022'!Q43-' 2022-25 Spending 03-01-2022'!Q43</f>
        <v>0</v>
      </c>
      <c r="R43" s="12">
        <f>' 2022-25 Spending 11-01-2022'!R43-' 2022-25 Spending 03-01-2022'!R43</f>
        <v>0</v>
      </c>
      <c r="S43" s="12">
        <f>' 2022-25 Spending 11-01-2022'!S43-' 2022-25 Spending 03-01-2022'!S43</f>
        <v>0</v>
      </c>
      <c r="T43" s="12">
        <f>' 2022-25 Spending 11-01-2022'!T43-' 2022-25 Spending 03-01-2022'!T43</f>
        <v>0</v>
      </c>
      <c r="U43" s="12">
        <f>' 2022-25 Spending 11-01-2022'!U43-' 2022-25 Spending 03-01-2022'!U43</f>
        <v>0</v>
      </c>
      <c r="V43" s="10">
        <f t="shared" si="26"/>
        <v>0</v>
      </c>
      <c r="X43" s="12">
        <f>' 2022-25 Spending 11-01-2022'!X43-' 2022-25 Spending 03-01-2022'!X43</f>
        <v>0</v>
      </c>
      <c r="Y43" s="12">
        <f>' 2022-25 Spending 11-01-2022'!Y43-' 2022-25 Spending 03-01-2022'!Y43</f>
        <v>0</v>
      </c>
      <c r="Z43" s="12">
        <f>' 2022-25 Spending 11-01-2022'!Z43-' 2022-25 Spending 03-01-2022'!Z43</f>
        <v>0</v>
      </c>
      <c r="AA43" s="12">
        <f>' 2022-25 Spending 11-01-2022'!AA43-' 2022-25 Spending 03-01-2022'!AA43</f>
        <v>0</v>
      </c>
      <c r="AB43" s="12">
        <f>' 2022-25 Spending 11-01-2022'!AB43-' 2022-25 Spending 03-01-2022'!AB43</f>
        <v>0</v>
      </c>
      <c r="AC43" s="10">
        <f t="shared" si="27"/>
        <v>0</v>
      </c>
    </row>
    <row r="44" spans="1:29" ht="16" thickBot="1" x14ac:dyDescent="0.4">
      <c r="A44" s="11" t="s">
        <v>7</v>
      </c>
      <c r="B44" s="11"/>
      <c r="C44" s="12">
        <f>' 2022-25 Spending 11-01-2022'!C44-' 2022-25 Spending 03-01-2022'!C44</f>
        <v>0</v>
      </c>
      <c r="D44" s="12">
        <f>' 2022-25 Spending 11-01-2022'!D44-' 2022-25 Spending 03-01-2022'!D44</f>
        <v>0</v>
      </c>
      <c r="E44" s="12">
        <f>' 2022-25 Spending 11-01-2022'!E44-' 2022-25 Spending 03-01-2022'!E44</f>
        <v>0</v>
      </c>
      <c r="F44" s="12">
        <f>' 2022-25 Spending 11-01-2022'!F44-' 2022-25 Spending 03-01-2022'!F44</f>
        <v>0</v>
      </c>
      <c r="G44" s="12">
        <f>' 2022-25 Spending 11-01-2022'!G44-' 2022-25 Spending 03-01-2022'!G44</f>
        <v>0</v>
      </c>
      <c r="H44" s="10">
        <f t="shared" si="24"/>
        <v>0</v>
      </c>
      <c r="I44" s="11"/>
      <c r="J44" s="12">
        <f>' 2022-25 Spending 11-01-2022'!J44-' 2022-25 Spending 03-01-2022'!J44</f>
        <v>0</v>
      </c>
      <c r="K44" s="12">
        <f>' 2022-25 Spending 11-01-2022'!K44-' 2022-25 Spending 03-01-2022'!K44</f>
        <v>0</v>
      </c>
      <c r="L44" s="12">
        <f>' 2022-25 Spending 11-01-2022'!L44-' 2022-25 Spending 03-01-2022'!L44</f>
        <v>0</v>
      </c>
      <c r="M44" s="12">
        <f>' 2022-25 Spending 11-01-2022'!M44-' 2022-25 Spending 03-01-2022'!M44</f>
        <v>0</v>
      </c>
      <c r="N44" s="12">
        <f>' 2022-25 Spending 11-01-2022'!N44-' 2022-25 Spending 03-01-2022'!N44</f>
        <v>0</v>
      </c>
      <c r="O44" s="10">
        <f t="shared" si="25"/>
        <v>0</v>
      </c>
      <c r="Q44" s="12">
        <f>' 2022-25 Spending 11-01-2022'!Q44-' 2022-25 Spending 03-01-2022'!Q44</f>
        <v>0</v>
      </c>
      <c r="R44" s="12">
        <f>' 2022-25 Spending 11-01-2022'!R44-' 2022-25 Spending 03-01-2022'!R44</f>
        <v>0</v>
      </c>
      <c r="S44" s="12">
        <f>' 2022-25 Spending 11-01-2022'!S44-' 2022-25 Spending 03-01-2022'!S44</f>
        <v>0</v>
      </c>
      <c r="T44" s="12">
        <f>' 2022-25 Spending 11-01-2022'!T44-' 2022-25 Spending 03-01-2022'!T44</f>
        <v>0</v>
      </c>
      <c r="U44" s="12">
        <f>' 2022-25 Spending 11-01-2022'!U44-' 2022-25 Spending 03-01-2022'!U44</f>
        <v>0</v>
      </c>
      <c r="V44" s="10">
        <f t="shared" si="26"/>
        <v>0</v>
      </c>
      <c r="X44" s="12">
        <f>' 2022-25 Spending 11-01-2022'!X44-' 2022-25 Spending 03-01-2022'!X44</f>
        <v>0</v>
      </c>
      <c r="Y44" s="12">
        <f>' 2022-25 Spending 11-01-2022'!Y44-' 2022-25 Spending 03-01-2022'!Y44</f>
        <v>0</v>
      </c>
      <c r="Z44" s="12">
        <f>' 2022-25 Spending 11-01-2022'!Z44-' 2022-25 Spending 03-01-2022'!Z44</f>
        <v>0</v>
      </c>
      <c r="AA44" s="12">
        <f>' 2022-25 Spending 11-01-2022'!AA44-' 2022-25 Spending 03-01-2022'!AA44</f>
        <v>0</v>
      </c>
      <c r="AB44" s="12">
        <f>' 2022-25 Spending 11-01-2022'!AB44-' 2022-25 Spending 03-01-2022'!AB44</f>
        <v>0</v>
      </c>
      <c r="AC44" s="10">
        <f t="shared" si="27"/>
        <v>0</v>
      </c>
    </row>
    <row r="45" spans="1:29" ht="16" thickBot="1" x14ac:dyDescent="0.4">
      <c r="A45" s="11" t="s">
        <v>6</v>
      </c>
      <c r="B45" s="11"/>
      <c r="C45" s="12">
        <f>' 2022-25 Spending 11-01-2022'!C45-' 2022-25 Spending 03-01-2022'!C45</f>
        <v>0</v>
      </c>
      <c r="D45" s="12">
        <f>' 2022-25 Spending 11-01-2022'!D45-' 2022-25 Spending 03-01-2022'!D45</f>
        <v>0</v>
      </c>
      <c r="E45" s="12">
        <f>' 2022-25 Spending 11-01-2022'!E45-' 2022-25 Spending 03-01-2022'!E45</f>
        <v>0</v>
      </c>
      <c r="F45" s="12">
        <f>' 2022-25 Spending 11-01-2022'!F45-' 2022-25 Spending 03-01-2022'!F45</f>
        <v>0</v>
      </c>
      <c r="G45" s="12">
        <f>' 2022-25 Spending 11-01-2022'!G45-' 2022-25 Spending 03-01-2022'!G45</f>
        <v>0</v>
      </c>
      <c r="H45" s="10">
        <f t="shared" si="24"/>
        <v>0</v>
      </c>
      <c r="I45" s="11"/>
      <c r="J45" s="12">
        <f>' 2022-25 Spending 11-01-2022'!J45-' 2022-25 Spending 03-01-2022'!J45</f>
        <v>0</v>
      </c>
      <c r="K45" s="12">
        <f>' 2022-25 Spending 11-01-2022'!K45-' 2022-25 Spending 03-01-2022'!K45</f>
        <v>0</v>
      </c>
      <c r="L45" s="12">
        <f>' 2022-25 Spending 11-01-2022'!L45-' 2022-25 Spending 03-01-2022'!L45</f>
        <v>0</v>
      </c>
      <c r="M45" s="12">
        <f>' 2022-25 Spending 11-01-2022'!M45-' 2022-25 Spending 03-01-2022'!M45</f>
        <v>0</v>
      </c>
      <c r="N45" s="12">
        <f>' 2022-25 Spending 11-01-2022'!N45-' 2022-25 Spending 03-01-2022'!N45</f>
        <v>0</v>
      </c>
      <c r="O45" s="10">
        <f t="shared" si="25"/>
        <v>0</v>
      </c>
      <c r="Q45" s="12">
        <f>' 2022-25 Spending 11-01-2022'!Q45-' 2022-25 Spending 03-01-2022'!Q45</f>
        <v>0</v>
      </c>
      <c r="R45" s="12">
        <f>' 2022-25 Spending 11-01-2022'!R45-' 2022-25 Spending 03-01-2022'!R45</f>
        <v>0</v>
      </c>
      <c r="S45" s="12">
        <f>' 2022-25 Spending 11-01-2022'!S45-' 2022-25 Spending 03-01-2022'!S45</f>
        <v>0</v>
      </c>
      <c r="T45" s="12">
        <f>' 2022-25 Spending 11-01-2022'!T45-' 2022-25 Spending 03-01-2022'!T45</f>
        <v>0</v>
      </c>
      <c r="U45" s="12">
        <f>' 2022-25 Spending 11-01-2022'!U45-' 2022-25 Spending 03-01-2022'!U45</f>
        <v>0</v>
      </c>
      <c r="V45" s="10">
        <f t="shared" si="26"/>
        <v>0</v>
      </c>
      <c r="X45" s="12">
        <f>' 2022-25 Spending 11-01-2022'!X45-' 2022-25 Spending 03-01-2022'!X45</f>
        <v>0</v>
      </c>
      <c r="Y45" s="12">
        <f>' 2022-25 Spending 11-01-2022'!Y45-' 2022-25 Spending 03-01-2022'!Y45</f>
        <v>0</v>
      </c>
      <c r="Z45" s="12">
        <f>' 2022-25 Spending 11-01-2022'!Z45-' 2022-25 Spending 03-01-2022'!Z45</f>
        <v>0</v>
      </c>
      <c r="AA45" s="12">
        <f>' 2022-25 Spending 11-01-2022'!AA45-' 2022-25 Spending 03-01-2022'!AA45</f>
        <v>0</v>
      </c>
      <c r="AB45" s="12">
        <f>' 2022-25 Spending 11-01-2022'!AB45-' 2022-25 Spending 03-01-2022'!AB45</f>
        <v>0</v>
      </c>
      <c r="AC45" s="10">
        <f t="shared" si="27"/>
        <v>0</v>
      </c>
    </row>
    <row r="46" spans="1:29" ht="16" thickBot="1" x14ac:dyDescent="0.4">
      <c r="A46" s="11" t="s">
        <v>5</v>
      </c>
      <c r="B46" s="11"/>
      <c r="C46" s="12">
        <f>' 2022-25 Spending 11-01-2022'!C46-' 2022-25 Spending 03-01-2022'!C46</f>
        <v>0</v>
      </c>
      <c r="D46" s="12">
        <f>' 2022-25 Spending 11-01-2022'!D46-' 2022-25 Spending 03-01-2022'!D46</f>
        <v>0</v>
      </c>
      <c r="E46" s="12">
        <f>' 2022-25 Spending 11-01-2022'!E46-' 2022-25 Spending 03-01-2022'!E46</f>
        <v>0</v>
      </c>
      <c r="F46" s="12">
        <f>' 2022-25 Spending 11-01-2022'!F46-' 2022-25 Spending 03-01-2022'!F46</f>
        <v>0</v>
      </c>
      <c r="G46" s="12">
        <f>' 2022-25 Spending 11-01-2022'!G46-' 2022-25 Spending 03-01-2022'!G46</f>
        <v>0</v>
      </c>
      <c r="H46" s="10">
        <f t="shared" si="24"/>
        <v>0</v>
      </c>
      <c r="I46" s="11"/>
      <c r="J46" s="12">
        <f>' 2022-25 Spending 11-01-2022'!J46-' 2022-25 Spending 03-01-2022'!J46</f>
        <v>0</v>
      </c>
      <c r="K46" s="12">
        <f>' 2022-25 Spending 11-01-2022'!K46-' 2022-25 Spending 03-01-2022'!K46</f>
        <v>0</v>
      </c>
      <c r="L46" s="12">
        <f>' 2022-25 Spending 11-01-2022'!L46-' 2022-25 Spending 03-01-2022'!L46</f>
        <v>0</v>
      </c>
      <c r="M46" s="12">
        <f>' 2022-25 Spending 11-01-2022'!M46-' 2022-25 Spending 03-01-2022'!M46</f>
        <v>0</v>
      </c>
      <c r="N46" s="12">
        <f>' 2022-25 Spending 11-01-2022'!N46-' 2022-25 Spending 03-01-2022'!N46</f>
        <v>0</v>
      </c>
      <c r="O46" s="10">
        <f t="shared" si="25"/>
        <v>0</v>
      </c>
      <c r="Q46" s="12">
        <f>' 2022-25 Spending 11-01-2022'!Q46-' 2022-25 Spending 03-01-2022'!Q46</f>
        <v>0</v>
      </c>
      <c r="R46" s="12">
        <f>' 2022-25 Spending 11-01-2022'!R46-' 2022-25 Spending 03-01-2022'!R46</f>
        <v>0</v>
      </c>
      <c r="S46" s="12">
        <f>' 2022-25 Spending 11-01-2022'!S46-' 2022-25 Spending 03-01-2022'!S46</f>
        <v>0</v>
      </c>
      <c r="T46" s="12">
        <f>' 2022-25 Spending 11-01-2022'!T46-' 2022-25 Spending 03-01-2022'!T46</f>
        <v>0</v>
      </c>
      <c r="U46" s="12">
        <f>' 2022-25 Spending 11-01-2022'!U46-' 2022-25 Spending 03-01-2022'!U46</f>
        <v>0</v>
      </c>
      <c r="V46" s="10">
        <f t="shared" si="26"/>
        <v>0</v>
      </c>
      <c r="X46" s="12">
        <f>' 2022-25 Spending 11-01-2022'!X46-' 2022-25 Spending 03-01-2022'!X46</f>
        <v>0</v>
      </c>
      <c r="Y46" s="12">
        <f>' 2022-25 Spending 11-01-2022'!Y46-' 2022-25 Spending 03-01-2022'!Y46</f>
        <v>0</v>
      </c>
      <c r="Z46" s="12">
        <f>' 2022-25 Spending 11-01-2022'!Z46-' 2022-25 Spending 03-01-2022'!Z46</f>
        <v>0</v>
      </c>
      <c r="AA46" s="12">
        <f>' 2022-25 Spending 11-01-2022'!AA46-' 2022-25 Spending 03-01-2022'!AA46</f>
        <v>0</v>
      </c>
      <c r="AB46" s="12">
        <f>' 2022-25 Spending 11-01-2022'!AB46-' 2022-25 Spending 03-01-2022'!AB46</f>
        <v>0</v>
      </c>
      <c r="AC46" s="10">
        <f t="shared" si="27"/>
        <v>0</v>
      </c>
    </row>
    <row r="47" spans="1:29" ht="16" thickBot="1" x14ac:dyDescent="0.4">
      <c r="A47" s="11" t="s">
        <v>4</v>
      </c>
      <c r="B47" s="11"/>
      <c r="C47" s="12">
        <f>' 2022-25 Spending 11-01-2022'!C47-' 2022-25 Spending 03-01-2022'!C47</f>
        <v>0</v>
      </c>
      <c r="D47" s="12">
        <f>' 2022-25 Spending 11-01-2022'!D47-' 2022-25 Spending 03-01-2022'!D47</f>
        <v>0</v>
      </c>
      <c r="E47" s="12">
        <f>' 2022-25 Spending 11-01-2022'!E47-' 2022-25 Spending 03-01-2022'!E47</f>
        <v>0</v>
      </c>
      <c r="F47" s="12">
        <f>' 2022-25 Spending 11-01-2022'!F47-' 2022-25 Spending 03-01-2022'!F47</f>
        <v>0</v>
      </c>
      <c r="G47" s="12">
        <f>' 2022-25 Spending 11-01-2022'!G47-' 2022-25 Spending 03-01-2022'!G47</f>
        <v>0</v>
      </c>
      <c r="H47" s="10">
        <f t="shared" si="24"/>
        <v>0</v>
      </c>
      <c r="I47" s="11"/>
      <c r="J47" s="12">
        <f>' 2022-25 Spending 11-01-2022'!J47-' 2022-25 Spending 03-01-2022'!J47</f>
        <v>0</v>
      </c>
      <c r="K47" s="12">
        <f>' 2022-25 Spending 11-01-2022'!K47-' 2022-25 Spending 03-01-2022'!K47</f>
        <v>0</v>
      </c>
      <c r="L47" s="12">
        <f>' 2022-25 Spending 11-01-2022'!L47-' 2022-25 Spending 03-01-2022'!L47</f>
        <v>0</v>
      </c>
      <c r="M47" s="12">
        <f>' 2022-25 Spending 11-01-2022'!M47-' 2022-25 Spending 03-01-2022'!M47</f>
        <v>0</v>
      </c>
      <c r="N47" s="12">
        <f>' 2022-25 Spending 11-01-2022'!N47-' 2022-25 Spending 03-01-2022'!N47</f>
        <v>0</v>
      </c>
      <c r="O47" s="10">
        <f t="shared" si="25"/>
        <v>0</v>
      </c>
      <c r="Q47" s="12">
        <f>' 2022-25 Spending 11-01-2022'!Q47-' 2022-25 Spending 03-01-2022'!Q47</f>
        <v>0</v>
      </c>
      <c r="R47" s="12">
        <f>' 2022-25 Spending 11-01-2022'!R47-' 2022-25 Spending 03-01-2022'!R47</f>
        <v>0</v>
      </c>
      <c r="S47" s="12">
        <f>' 2022-25 Spending 11-01-2022'!S47-' 2022-25 Spending 03-01-2022'!S47</f>
        <v>0</v>
      </c>
      <c r="T47" s="12">
        <f>' 2022-25 Spending 11-01-2022'!T47-' 2022-25 Spending 03-01-2022'!T47</f>
        <v>0</v>
      </c>
      <c r="U47" s="12">
        <f>' 2022-25 Spending 11-01-2022'!U47-' 2022-25 Spending 03-01-2022'!U47</f>
        <v>0</v>
      </c>
      <c r="V47" s="10">
        <f t="shared" si="26"/>
        <v>0</v>
      </c>
      <c r="X47" s="12">
        <f>' 2022-25 Spending 11-01-2022'!X47-' 2022-25 Spending 03-01-2022'!X47</f>
        <v>0</v>
      </c>
      <c r="Y47" s="12">
        <f>' 2022-25 Spending 11-01-2022'!Y47-' 2022-25 Spending 03-01-2022'!Y47</f>
        <v>0</v>
      </c>
      <c r="Z47" s="12">
        <f>' 2022-25 Spending 11-01-2022'!Z47-' 2022-25 Spending 03-01-2022'!Z47</f>
        <v>0</v>
      </c>
      <c r="AA47" s="12">
        <f>' 2022-25 Spending 11-01-2022'!AA47-' 2022-25 Spending 03-01-2022'!AA47</f>
        <v>0</v>
      </c>
      <c r="AB47" s="12">
        <f>' 2022-25 Spending 11-01-2022'!AB47-' 2022-25 Spending 03-01-2022'!AB47</f>
        <v>0</v>
      </c>
      <c r="AC47" s="10">
        <f t="shared" si="27"/>
        <v>0</v>
      </c>
    </row>
    <row r="48" spans="1:29" ht="16" thickBot="1" x14ac:dyDescent="0.4">
      <c r="A48" s="11" t="s">
        <v>3</v>
      </c>
      <c r="B48" s="11"/>
      <c r="C48" s="12">
        <f>' 2022-25 Spending 11-01-2022'!C48-' 2022-25 Spending 03-01-2022'!C48</f>
        <v>0</v>
      </c>
      <c r="D48" s="12">
        <f>' 2022-25 Spending 11-01-2022'!D48-' 2022-25 Spending 03-01-2022'!D48</f>
        <v>0</v>
      </c>
      <c r="E48" s="12">
        <f>' 2022-25 Spending 11-01-2022'!E48-' 2022-25 Spending 03-01-2022'!E48</f>
        <v>0</v>
      </c>
      <c r="F48" s="12">
        <f>' 2022-25 Spending 11-01-2022'!F48-' 2022-25 Spending 03-01-2022'!F48</f>
        <v>0</v>
      </c>
      <c r="G48" s="12">
        <f>' 2022-25 Spending 11-01-2022'!G48-' 2022-25 Spending 03-01-2022'!G48</f>
        <v>0</v>
      </c>
      <c r="H48" s="10">
        <f t="shared" si="24"/>
        <v>0</v>
      </c>
      <c r="I48" s="11"/>
      <c r="J48" s="12">
        <f>' 2022-25 Spending 11-01-2022'!J48-' 2022-25 Spending 03-01-2022'!J48</f>
        <v>0</v>
      </c>
      <c r="K48" s="12">
        <f>' 2022-25 Spending 11-01-2022'!K48-' 2022-25 Spending 03-01-2022'!K48</f>
        <v>0</v>
      </c>
      <c r="L48" s="12">
        <f>' 2022-25 Spending 11-01-2022'!L48-' 2022-25 Spending 03-01-2022'!L48</f>
        <v>0</v>
      </c>
      <c r="M48" s="12">
        <f>' 2022-25 Spending 11-01-2022'!M48-' 2022-25 Spending 03-01-2022'!M48</f>
        <v>0</v>
      </c>
      <c r="N48" s="12">
        <f>' 2022-25 Spending 11-01-2022'!N48-' 2022-25 Spending 03-01-2022'!N48</f>
        <v>0</v>
      </c>
      <c r="O48" s="10">
        <f t="shared" si="25"/>
        <v>0</v>
      </c>
      <c r="Q48" s="12">
        <f>' 2022-25 Spending 11-01-2022'!Q48-' 2022-25 Spending 03-01-2022'!Q48</f>
        <v>0</v>
      </c>
      <c r="R48" s="12">
        <f>' 2022-25 Spending 11-01-2022'!R48-' 2022-25 Spending 03-01-2022'!R48</f>
        <v>0</v>
      </c>
      <c r="S48" s="12">
        <f>' 2022-25 Spending 11-01-2022'!S48-' 2022-25 Spending 03-01-2022'!S48</f>
        <v>0</v>
      </c>
      <c r="T48" s="12">
        <f>' 2022-25 Spending 11-01-2022'!T48-' 2022-25 Spending 03-01-2022'!T48</f>
        <v>0</v>
      </c>
      <c r="U48" s="12">
        <f>' 2022-25 Spending 11-01-2022'!U48-' 2022-25 Spending 03-01-2022'!U48</f>
        <v>0</v>
      </c>
      <c r="V48" s="10">
        <f t="shared" si="26"/>
        <v>0</v>
      </c>
      <c r="X48" s="12">
        <f>' 2022-25 Spending 11-01-2022'!X48-' 2022-25 Spending 03-01-2022'!X48</f>
        <v>0</v>
      </c>
      <c r="Y48" s="12">
        <f>' 2022-25 Spending 11-01-2022'!Y48-' 2022-25 Spending 03-01-2022'!Y48</f>
        <v>0</v>
      </c>
      <c r="Z48" s="12">
        <f>' 2022-25 Spending 11-01-2022'!Z48-' 2022-25 Spending 03-01-2022'!Z48</f>
        <v>0</v>
      </c>
      <c r="AA48" s="12">
        <f>' 2022-25 Spending 11-01-2022'!AA48-' 2022-25 Spending 03-01-2022'!AA48</f>
        <v>0</v>
      </c>
      <c r="AB48" s="12">
        <f>' 2022-25 Spending 11-01-2022'!AB48-' 2022-25 Spending 03-01-2022'!AB48</f>
        <v>0</v>
      </c>
      <c r="AC48" s="10">
        <f t="shared" si="27"/>
        <v>0</v>
      </c>
    </row>
    <row r="49" spans="1:29" ht="16" thickBot="1" x14ac:dyDescent="0.4">
      <c r="A49" s="13" t="s">
        <v>2</v>
      </c>
      <c r="B49" s="11"/>
      <c r="C49" s="12">
        <f>' 2022-25 Spending 11-01-2022'!C49-' 2022-25 Spending 03-01-2022'!C49</f>
        <v>0</v>
      </c>
      <c r="D49" s="12">
        <f>' 2022-25 Spending 11-01-2022'!D49-' 2022-25 Spending 03-01-2022'!D49</f>
        <v>0</v>
      </c>
      <c r="E49" s="12">
        <f>' 2022-25 Spending 11-01-2022'!E49-' 2022-25 Spending 03-01-2022'!E49</f>
        <v>0</v>
      </c>
      <c r="F49" s="12">
        <f>' 2022-25 Spending 11-01-2022'!F49-' 2022-25 Spending 03-01-2022'!F49</f>
        <v>0</v>
      </c>
      <c r="G49" s="12">
        <f>' 2022-25 Spending 11-01-2022'!G49-' 2022-25 Spending 03-01-2022'!G49</f>
        <v>0</v>
      </c>
      <c r="H49" s="10">
        <f t="shared" si="24"/>
        <v>0</v>
      </c>
      <c r="I49" s="11"/>
      <c r="J49" s="12">
        <f>' 2022-25 Spending 11-01-2022'!J49-' 2022-25 Spending 03-01-2022'!J49</f>
        <v>0</v>
      </c>
      <c r="K49" s="12">
        <f>' 2022-25 Spending 11-01-2022'!K49-' 2022-25 Spending 03-01-2022'!K49</f>
        <v>0</v>
      </c>
      <c r="L49" s="12">
        <f>' 2022-25 Spending 11-01-2022'!L49-' 2022-25 Spending 03-01-2022'!L49</f>
        <v>0</v>
      </c>
      <c r="M49" s="12">
        <f>' 2022-25 Spending 11-01-2022'!M49-' 2022-25 Spending 03-01-2022'!M49</f>
        <v>0</v>
      </c>
      <c r="N49" s="12">
        <f>' 2022-25 Spending 11-01-2022'!N49-' 2022-25 Spending 03-01-2022'!N49</f>
        <v>0</v>
      </c>
      <c r="O49" s="10">
        <f t="shared" si="25"/>
        <v>0</v>
      </c>
      <c r="Q49" s="12">
        <f>' 2022-25 Spending 11-01-2022'!Q49-' 2022-25 Spending 03-01-2022'!Q49</f>
        <v>-39165.61237499956</v>
      </c>
      <c r="R49" s="12">
        <f>' 2022-25 Spending 11-01-2022'!R49-' 2022-25 Spending 03-01-2022'!R49</f>
        <v>68096.011021058075</v>
      </c>
      <c r="S49" s="12">
        <f>' 2022-25 Spending 11-01-2022'!S49-' 2022-25 Spending 03-01-2022'!S49</f>
        <v>-25558</v>
      </c>
      <c r="T49" s="12">
        <f>' 2022-25 Spending 11-01-2022'!T49-' 2022-25 Spending 03-01-2022'!T49</f>
        <v>0</v>
      </c>
      <c r="U49" s="12">
        <f>' 2022-25 Spending 11-01-2022'!U49-' 2022-25 Spending 03-01-2022'!U49</f>
        <v>0</v>
      </c>
      <c r="V49" s="10">
        <f t="shared" si="26"/>
        <v>3372.3986460585147</v>
      </c>
      <c r="X49" s="12">
        <f>' 2022-25 Spending 11-01-2022'!X49-' 2022-25 Spending 03-01-2022'!X49</f>
        <v>217085.13946249988</v>
      </c>
      <c r="Y49" s="12">
        <f>' 2022-25 Spending 11-01-2022'!Y49-' 2022-25 Spending 03-01-2022'!Y49</f>
        <v>79301.655187680153</v>
      </c>
      <c r="Z49" s="12">
        <f>' 2022-25 Spending 11-01-2022'!Z49-' 2022-25 Spending 03-01-2022'!Z49</f>
        <v>-28816.789662499912</v>
      </c>
      <c r="AA49" s="12">
        <f>' 2022-25 Spending 11-01-2022'!AA49-' 2022-25 Spending 03-01-2022'!AA49</f>
        <v>0</v>
      </c>
      <c r="AB49" s="12">
        <f>' 2022-25 Spending 11-01-2022'!AB49-' 2022-25 Spending 03-01-2022'!AB49</f>
        <v>0</v>
      </c>
      <c r="AC49" s="10">
        <f t="shared" si="27"/>
        <v>267570.00498768012</v>
      </c>
    </row>
    <row r="50" spans="1:29" s="4" customFormat="1" ht="16" thickBot="1" x14ac:dyDescent="0.4">
      <c r="A50" s="8" t="s">
        <v>1</v>
      </c>
      <c r="B50" s="7"/>
      <c r="C50" s="6">
        <f t="shared" ref="C50:H50" si="28">SUM(C41:C49)</f>
        <v>0</v>
      </c>
      <c r="D50" s="6">
        <f t="shared" si="28"/>
        <v>0</v>
      </c>
      <c r="E50" s="6">
        <f t="shared" si="28"/>
        <v>0</v>
      </c>
      <c r="F50" s="6">
        <f t="shared" si="28"/>
        <v>0</v>
      </c>
      <c r="G50" s="6">
        <f t="shared" si="28"/>
        <v>0</v>
      </c>
      <c r="H50" s="6">
        <f t="shared" si="28"/>
        <v>0</v>
      </c>
      <c r="I50" s="7"/>
      <c r="J50" s="6">
        <f t="shared" ref="J50:O50" si="29">SUM(J41:J49)</f>
        <v>0</v>
      </c>
      <c r="K50" s="6">
        <f t="shared" si="29"/>
        <v>0</v>
      </c>
      <c r="L50" s="6">
        <f t="shared" si="29"/>
        <v>0</v>
      </c>
      <c r="M50" s="6">
        <f t="shared" si="29"/>
        <v>0</v>
      </c>
      <c r="N50" s="6">
        <f t="shared" si="29"/>
        <v>0</v>
      </c>
      <c r="O50" s="6">
        <f t="shared" si="29"/>
        <v>0</v>
      </c>
      <c r="P50" s="5"/>
      <c r="Q50" s="6">
        <f t="shared" ref="Q50:V50" si="30">SUM(Q41:Q49)</f>
        <v>-39165.61237499956</v>
      </c>
      <c r="R50" s="6">
        <f t="shared" si="30"/>
        <v>68096.011021058075</v>
      </c>
      <c r="S50" s="6">
        <f t="shared" si="30"/>
        <v>-25558</v>
      </c>
      <c r="T50" s="6">
        <f t="shared" si="30"/>
        <v>0</v>
      </c>
      <c r="U50" s="6">
        <f t="shared" si="30"/>
        <v>0</v>
      </c>
      <c r="V50" s="6">
        <f t="shared" si="30"/>
        <v>3372.3986460585147</v>
      </c>
      <c r="W50" s="5"/>
      <c r="X50" s="6">
        <f t="shared" ref="X50:AC50" si="31">SUM(X41:X49)</f>
        <v>217085.13946249988</v>
      </c>
      <c r="Y50" s="6">
        <f t="shared" si="31"/>
        <v>79301.655187680153</v>
      </c>
      <c r="Z50" s="6">
        <f t="shared" si="31"/>
        <v>-28816.789662499912</v>
      </c>
      <c r="AA50" s="6">
        <f t="shared" si="31"/>
        <v>0</v>
      </c>
      <c r="AB50" s="6">
        <f t="shared" si="31"/>
        <v>0</v>
      </c>
      <c r="AC50" s="6">
        <f t="shared" si="31"/>
        <v>267570.00498768012</v>
      </c>
    </row>
    <row r="51" spans="1:29" s="4" customFormat="1" ht="16" thickBot="1" x14ac:dyDescent="0.4">
      <c r="A51" s="8" t="s">
        <v>0</v>
      </c>
      <c r="B51" s="7"/>
      <c r="C51" s="6">
        <f t="shared" ref="C51:H51" si="32">C18+C24+C34+C39+C28+C50</f>
        <v>0</v>
      </c>
      <c r="D51" s="6">
        <f t="shared" si="32"/>
        <v>0</v>
      </c>
      <c r="E51" s="6">
        <f t="shared" si="32"/>
        <v>0</v>
      </c>
      <c r="F51" s="6">
        <f t="shared" si="32"/>
        <v>0</v>
      </c>
      <c r="G51" s="6">
        <f t="shared" si="32"/>
        <v>0</v>
      </c>
      <c r="H51" s="6">
        <f t="shared" si="32"/>
        <v>0</v>
      </c>
      <c r="I51" s="7"/>
      <c r="J51" s="6">
        <f t="shared" ref="J51:O51" si="33">J18+J24+J34+J39+J28+J50</f>
        <v>0</v>
      </c>
      <c r="K51" s="6">
        <f t="shared" si="33"/>
        <v>0</v>
      </c>
      <c r="L51" s="6">
        <f t="shared" si="33"/>
        <v>0</v>
      </c>
      <c r="M51" s="6">
        <f t="shared" si="33"/>
        <v>0</v>
      </c>
      <c r="N51" s="6">
        <f t="shared" si="33"/>
        <v>0</v>
      </c>
      <c r="O51" s="6">
        <f t="shared" si="33"/>
        <v>0</v>
      </c>
      <c r="P51" s="5"/>
      <c r="Q51" s="6">
        <f t="shared" ref="Q51:V51" si="34">Q18+Q24+Q34+Q39+Q28+Q50</f>
        <v>-822480.61237499956</v>
      </c>
      <c r="R51" s="6">
        <f t="shared" si="34"/>
        <v>1430016.2285584654</v>
      </c>
      <c r="S51" s="6">
        <f t="shared" si="34"/>
        <v>-536724</v>
      </c>
      <c r="T51" s="6">
        <f t="shared" si="34"/>
        <v>2.0175946992821991E-3</v>
      </c>
      <c r="U51" s="6">
        <f t="shared" si="34"/>
        <v>-4.037648206576705E-3</v>
      </c>
      <c r="V51" s="6">
        <f t="shared" si="34"/>
        <v>70811.614163412247</v>
      </c>
      <c r="W51" s="5"/>
      <c r="X51" s="6">
        <f t="shared" ref="X51:AC51" si="35">X18+X24+X34+X39+X28+X50</f>
        <v>4558787.4394625025</v>
      </c>
      <c r="Y51" s="6">
        <f t="shared" si="35"/>
        <v>1665334.7589412846</v>
      </c>
      <c r="Z51" s="6">
        <f t="shared" si="35"/>
        <v>-605152.99108563992</v>
      </c>
      <c r="AA51" s="6">
        <f t="shared" si="35"/>
        <v>1.9999886862933636E-3</v>
      </c>
      <c r="AB51" s="6">
        <f t="shared" si="35"/>
        <v>-3.1714739743620157E-3</v>
      </c>
      <c r="AC51" s="6">
        <f t="shared" si="35"/>
        <v>5618969.2061466621</v>
      </c>
    </row>
  </sheetData>
  <mergeCells count="6">
    <mergeCell ref="A40:AC40"/>
    <mergeCell ref="A11:AC11"/>
    <mergeCell ref="A19:AC19"/>
    <mergeCell ref="A25:AC25"/>
    <mergeCell ref="A29:AC29"/>
    <mergeCell ref="A35:AC35"/>
  </mergeCells>
  <pageMargins left="0.25" right="0.25" top="0.5" bottom="0.68" header="0.22" footer="0.23"/>
  <pageSetup paperSize="5" scale="41" orientation="landscape"/>
  <headerFooter alignWithMargins="0">
    <oddFooter xml:space="preserve">&amp;C
&amp;R&amp;14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 2022-25 Spending 03-01-2022</vt:lpstr>
      <vt:lpstr> 2022-25 Spending 11-01-2022</vt:lpstr>
      <vt:lpstr>Delta ($)</vt:lpstr>
      <vt:lpstr>' 2022-25 Spending 03-01-2022'!Print_Area</vt:lpstr>
      <vt:lpstr>' 2022-25 Spending 11-01-2022'!Print_Area</vt:lpstr>
      <vt:lpstr>'Delta ($)'!Print_Area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Karlyn S Lempa</dc:creator>
  <cp:lastModifiedBy>Stephen J Bruno</cp:lastModifiedBy>
  <cp:lastPrinted>2021-07-07T15:53:10Z</cp:lastPrinted>
  <dcterms:created xsi:type="dcterms:W3CDTF">2021-07-07T11:25:14Z</dcterms:created>
  <dcterms:modified xsi:type="dcterms:W3CDTF">2022-10-03T18:39:36Z</dcterms:modified>
</cp:coreProperties>
</file>